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70"/>
  </bookViews>
  <sheets>
    <sheet name="Результаты расчетов" sheetId="17" r:id="rId1"/>
  </sheets>
  <definedNames>
    <definedName name="_xlnm.Print_Area" localSheetId="0">'Результаты расчетов'!$A$1:$N$27</definedName>
  </definedNames>
  <calcPr calcId="125725" refMode="R1C1"/>
</workbook>
</file>

<file path=xl/calcChain.xml><?xml version="1.0" encoding="utf-8"?>
<calcChain xmlns="http://schemas.openxmlformats.org/spreadsheetml/2006/main">
  <c r="I20" i="17"/>
  <c r="I17" l="1"/>
  <c r="F24"/>
  <c r="E24"/>
  <c r="I22"/>
  <c r="I16"/>
  <c r="I15"/>
  <c r="I14"/>
  <c r="I18"/>
  <c r="I19"/>
  <c r="I21"/>
  <c r="I23"/>
  <c r="I13"/>
  <c r="C24" l="1"/>
  <c r="G24" l="1"/>
  <c r="K14" l="1"/>
  <c r="K16"/>
  <c r="K17"/>
  <c r="K19"/>
  <c r="K20"/>
  <c r="K23"/>
  <c r="J24"/>
  <c r="H24"/>
  <c r="D24"/>
  <c r="H28" l="1"/>
  <c r="I24"/>
  <c r="H29"/>
  <c r="K21"/>
  <c r="H30"/>
  <c r="K22"/>
  <c r="K18"/>
  <c r="K13"/>
  <c r="K15"/>
  <c r="H31" l="1"/>
  <c r="K24"/>
</calcChain>
</file>

<file path=xl/sharedStrings.xml><?xml version="1.0" encoding="utf-8"?>
<sst xmlns="http://schemas.openxmlformats.org/spreadsheetml/2006/main" count="30" uniqueCount="30">
  <si>
    <t xml:space="preserve">Наименование  работы </t>
  </si>
  <si>
    <t>Организация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правовых,культурных и нравственных ценностей среди молодежи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</si>
  <si>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условий  подростков и молодежи,развитие творческого,профессионального,интеллектуального потенциалов подростков и молодежи</t>
  </si>
  <si>
    <t>Организация мероприятий в сфере молодежной политики,направленных на вовлечение молодежи в инновационную,предпринимательскую,добровольческую деятельность,а также на развитие гражданской активности молодежи и формирование здорового образа жизни</t>
  </si>
  <si>
    <t>Организация и проведение официальных спортивных мероприятий</t>
  </si>
  <si>
    <t>Итого затраты на муниципальную услугу, рублей</t>
  </si>
  <si>
    <t>Норматив затрат на единицу оказания муниципальной услуги,ед.</t>
  </si>
  <si>
    <t>объем муниципальной услуги, ед.</t>
  </si>
  <si>
    <t>Затраты на коммунальные услуги и иные затраты,связанные с использованием имущества,рублей</t>
  </si>
  <si>
    <t>Затраты на оплату труда и начисления на оплату труда,рублей</t>
  </si>
  <si>
    <t>Затраты на содержание  имущества муниципального учреждения,рублей</t>
  </si>
  <si>
    <t>Итого по учреждению</t>
  </si>
  <si>
    <t>Проведение тестирования выполнения нормативов испытаний (тестов) комплекса ГТО</t>
  </si>
  <si>
    <t>Организация и проведение официальных физкультурных (физкультурно-оздоровительных) мероприятий</t>
  </si>
  <si>
    <t>Базовый норматив затрат на оказание муниципальных работ</t>
  </si>
  <si>
    <t xml:space="preserve">                                                               МБУ"Молодежное движение" </t>
  </si>
  <si>
    <t>Пропоганда физической культуры и спорта и здорового образа жизни</t>
  </si>
  <si>
    <t>Организация мероприятий,направленных на профилактику асоциального и деструктивного поведения подростков и молодежи, оддержка детей и молодежи находящихся в социально- опасном положении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</si>
  <si>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</t>
  </si>
  <si>
    <t>Организация досуга детей, подростков и молодежи</t>
  </si>
  <si>
    <t>Затраты на приобретение расходных материалов,ОС,рублей</t>
  </si>
  <si>
    <t>Питание,суточные,призовые спортсменам.руб.</t>
  </si>
  <si>
    <t>Затраты на общехозяйственные нужды,связь,рублей</t>
  </si>
  <si>
    <t>Организация физкультурно-спортивной работы по месту жительства граждан</t>
  </si>
  <si>
    <t>спорт</t>
  </si>
  <si>
    <t>молод</t>
  </si>
  <si>
    <t>гто</t>
  </si>
  <si>
    <t xml:space="preserve"> </t>
  </si>
  <si>
    <t>за 2023 год.</t>
  </si>
  <si>
    <t>Приложение №1 к постановлению администрации района  от  30.01.2024 № 47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</si>
</sst>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" fontId="0" fillId="0" borderId="0" xfId="0" applyNumberFormat="1"/>
    <xf numFmtId="0" fontId="0" fillId="2" borderId="0" xfId="0" applyFill="1" applyBorder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0" xfId="0" applyNumberFormat="1" applyFont="1" applyBorder="1"/>
    <xf numFmtId="0" fontId="3" fillId="3" borderId="1" xfId="0" applyFont="1" applyFill="1" applyBorder="1" applyAlignment="1">
      <alignment wrapText="1"/>
    </xf>
    <xf numFmtId="4" fontId="0" fillId="3" borderId="1" xfId="0" applyNumberFormat="1" applyFont="1" applyFill="1" applyBorder="1"/>
    <xf numFmtId="4" fontId="0" fillId="2" borderId="0" xfId="0" applyNumberFormat="1" applyFont="1" applyFill="1" applyBorder="1"/>
    <xf numFmtId="4" fontId="8" fillId="0" borderId="0" xfId="0" applyNumberFormat="1" applyFont="1"/>
    <xf numFmtId="2" fontId="9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view="pageBreakPreview" topLeftCell="B16" zoomScale="80" zoomScaleNormal="100" zoomScaleSheetLayoutView="80" workbookViewId="0">
      <selection activeCell="I8" sqref="I8"/>
    </sheetView>
  </sheetViews>
  <sheetFormatPr defaultRowHeight="15"/>
  <cols>
    <col min="1" max="1" width="6" hidden="1" customWidth="1"/>
    <col min="2" max="2" width="30.5703125" customWidth="1"/>
    <col min="3" max="3" width="15.7109375" customWidth="1"/>
    <col min="4" max="4" width="15.28515625" customWidth="1"/>
    <col min="5" max="7" width="14.7109375" customWidth="1"/>
    <col min="8" max="8" width="13.7109375" customWidth="1"/>
    <col min="9" max="9" width="14.7109375" customWidth="1"/>
    <col min="10" max="10" width="10.85546875" customWidth="1"/>
    <col min="11" max="11" width="14.28515625" customWidth="1"/>
    <col min="12" max="12" width="0.42578125" customWidth="1"/>
    <col min="13" max="13" width="11.28515625" hidden="1" customWidth="1"/>
    <col min="14" max="14" width="14" hidden="1" customWidth="1"/>
    <col min="15" max="15" width="11.5703125" customWidth="1"/>
    <col min="16" max="16" width="11.7109375" customWidth="1"/>
    <col min="17" max="17" width="11.42578125" customWidth="1"/>
    <col min="18" max="18" width="19.140625" customWidth="1"/>
    <col min="20" max="20" width="17.7109375" customWidth="1"/>
  </cols>
  <sheetData>
    <row r="1" spans="1:21" ht="18.75">
      <c r="A1" s="1"/>
      <c r="B1" s="1"/>
      <c r="C1" s="2"/>
      <c r="D1" s="2"/>
      <c r="E1" s="2"/>
      <c r="F1" s="2"/>
      <c r="G1" s="2"/>
      <c r="H1" s="2"/>
      <c r="I1" s="39" t="s">
        <v>29</v>
      </c>
      <c r="J1" s="40"/>
      <c r="K1" s="40"/>
      <c r="L1" s="40"/>
      <c r="M1" s="40"/>
      <c r="N1" s="40"/>
      <c r="O1" s="2"/>
      <c r="P1" s="2"/>
      <c r="Q1" s="2"/>
      <c r="R1" s="2"/>
      <c r="S1" s="1"/>
      <c r="T1" s="1"/>
      <c r="U1" s="1"/>
    </row>
    <row r="2" spans="1:21" ht="18.75">
      <c r="A2" s="1"/>
      <c r="B2" s="1"/>
      <c r="C2" s="2"/>
      <c r="D2" s="2"/>
      <c r="E2" s="2"/>
      <c r="F2" s="2"/>
      <c r="G2" s="2" t="s">
        <v>27</v>
      </c>
      <c r="H2" s="2"/>
      <c r="I2" s="40"/>
      <c r="J2" s="40"/>
      <c r="K2" s="40"/>
      <c r="L2" s="40"/>
      <c r="M2" s="40"/>
      <c r="N2" s="40"/>
      <c r="O2" s="2"/>
      <c r="P2" s="2"/>
      <c r="Q2" s="2"/>
      <c r="R2" s="2"/>
      <c r="S2" s="1"/>
      <c r="T2" s="5"/>
      <c r="U2" s="1"/>
    </row>
    <row r="3" spans="1:21" ht="18.75">
      <c r="A3" s="1"/>
      <c r="B3" s="1"/>
      <c r="C3" s="2"/>
      <c r="D3" s="2"/>
      <c r="E3" s="2"/>
      <c r="F3" s="2"/>
      <c r="G3" s="2"/>
      <c r="H3" s="2"/>
      <c r="I3" s="40"/>
      <c r="J3" s="40"/>
      <c r="K3" s="40"/>
      <c r="L3" s="40"/>
      <c r="M3" s="40"/>
      <c r="N3" s="40"/>
      <c r="O3" s="2"/>
      <c r="P3" s="2"/>
      <c r="Q3" s="2"/>
      <c r="R3" s="2"/>
      <c r="S3" s="1"/>
      <c r="T3" s="5"/>
      <c r="U3" s="1"/>
    </row>
    <row r="4" spans="1:21" ht="18.75">
      <c r="A4" s="1"/>
      <c r="B4" s="1"/>
      <c r="C4" s="2"/>
      <c r="D4" s="2"/>
      <c r="E4" s="2"/>
      <c r="F4" s="2"/>
      <c r="G4" s="2"/>
      <c r="H4" s="2"/>
      <c r="I4" s="40"/>
      <c r="J4" s="40"/>
      <c r="K4" s="40"/>
      <c r="L4" s="40"/>
      <c r="M4" s="40"/>
      <c r="N4" s="40"/>
      <c r="O4" s="2"/>
      <c r="P4" s="2"/>
      <c r="Q4" s="2"/>
      <c r="R4" s="2"/>
      <c r="S4" s="1"/>
      <c r="T4" s="5"/>
      <c r="U4" s="1"/>
    </row>
    <row r="5" spans="1:21" ht="18.75">
      <c r="A5" s="1"/>
      <c r="B5" s="1"/>
      <c r="C5" s="2"/>
      <c r="D5" s="2" t="s">
        <v>14</v>
      </c>
      <c r="E5" s="2"/>
      <c r="F5" s="2"/>
      <c r="G5" s="2"/>
      <c r="H5" s="2"/>
      <c r="I5" s="40"/>
      <c r="J5" s="40"/>
      <c r="K5" s="40"/>
      <c r="L5" s="40"/>
      <c r="M5" s="40"/>
      <c r="N5" s="40"/>
      <c r="O5" s="2"/>
      <c r="P5" s="2"/>
      <c r="Q5" s="2"/>
      <c r="R5" s="2"/>
      <c r="S5" s="1"/>
      <c r="T5" s="5"/>
      <c r="U5" s="1"/>
    </row>
    <row r="6" spans="1:21" ht="18.75">
      <c r="A6" s="1"/>
      <c r="B6" s="1"/>
      <c r="C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5"/>
      <c r="U6" s="1"/>
    </row>
    <row r="7" spans="1:21" ht="18.75">
      <c r="A7" s="1"/>
      <c r="B7" s="1"/>
      <c r="C7" s="2"/>
      <c r="D7" s="2"/>
      <c r="E7" s="2"/>
      <c r="F7" s="2"/>
      <c r="G7" s="2" t="s">
        <v>28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5"/>
      <c r="U7" s="1"/>
    </row>
    <row r="8" spans="1:21" ht="18.75">
      <c r="A8" s="1"/>
      <c r="B8" s="1"/>
      <c r="C8" s="2"/>
      <c r="D8" s="20"/>
      <c r="E8" s="20"/>
      <c r="F8" s="20"/>
      <c r="G8" s="20"/>
      <c r="H8" s="20"/>
      <c r="I8" s="20"/>
      <c r="J8" s="20"/>
      <c r="K8" s="20"/>
      <c r="L8" s="2"/>
      <c r="M8" s="2"/>
      <c r="N8" s="2"/>
      <c r="O8" s="2"/>
      <c r="P8" s="2"/>
      <c r="Q8" s="2"/>
      <c r="R8" s="2"/>
      <c r="S8" s="1"/>
      <c r="T8" s="5"/>
      <c r="U8" s="1"/>
    </row>
    <row r="9" spans="1:21" ht="18.75">
      <c r="A9" s="1"/>
      <c r="B9" s="1"/>
      <c r="C9" s="2"/>
      <c r="D9" s="20"/>
      <c r="E9" s="20"/>
      <c r="F9" s="20"/>
      <c r="G9" s="20"/>
      <c r="H9" s="20"/>
      <c r="I9" s="20"/>
      <c r="J9" s="20"/>
      <c r="K9" s="20"/>
      <c r="L9" s="2"/>
      <c r="M9" s="2"/>
      <c r="N9" s="2"/>
      <c r="O9" s="2"/>
      <c r="P9" s="2"/>
      <c r="Q9" s="2"/>
      <c r="R9" s="2"/>
      <c r="S9" s="1"/>
      <c r="T9" s="5"/>
      <c r="U9" s="1"/>
    </row>
    <row r="10" spans="1:21" ht="19.5" thickBot="1">
      <c r="A10" s="1"/>
      <c r="B10" s="1"/>
      <c r="C10" s="6"/>
      <c r="D10" s="2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5"/>
      <c r="U10" s="1"/>
    </row>
    <row r="11" spans="1:21" ht="150">
      <c r="A11" s="1"/>
      <c r="B11" s="13" t="s">
        <v>0</v>
      </c>
      <c r="C11" s="19" t="s">
        <v>9</v>
      </c>
      <c r="D11" s="19" t="s">
        <v>20</v>
      </c>
      <c r="E11" s="19" t="s">
        <v>8</v>
      </c>
      <c r="F11" s="18" t="s">
        <v>10</v>
      </c>
      <c r="G11" s="19" t="s">
        <v>21</v>
      </c>
      <c r="H11" s="18" t="s">
        <v>22</v>
      </c>
      <c r="I11" s="15" t="s">
        <v>5</v>
      </c>
      <c r="J11" s="28" t="s">
        <v>7</v>
      </c>
      <c r="K11" s="18" t="s">
        <v>6</v>
      </c>
      <c r="L11" s="8"/>
      <c r="M11" s="8"/>
      <c r="N11" s="8"/>
      <c r="O11" s="8"/>
      <c r="P11" s="8"/>
      <c r="Q11" s="8"/>
      <c r="R11" s="8"/>
      <c r="S11" s="8"/>
      <c r="T11" s="9"/>
    </row>
    <row r="12" spans="1:21" ht="18.75">
      <c r="A12" s="1"/>
      <c r="B12" s="14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10"/>
      <c r="M12" s="10"/>
      <c r="N12" s="11"/>
      <c r="O12" s="11"/>
      <c r="P12" s="11"/>
      <c r="Q12" s="11"/>
      <c r="R12" s="11"/>
      <c r="S12" s="1"/>
      <c r="T12" s="5"/>
    </row>
    <row r="13" spans="1:21" ht="89.25" customHeight="1">
      <c r="A13" s="1"/>
      <c r="B13" s="29" t="s">
        <v>17</v>
      </c>
      <c r="C13" s="30">
        <v>163799.82</v>
      </c>
      <c r="D13" s="31"/>
      <c r="E13" s="31"/>
      <c r="F13" s="31"/>
      <c r="G13" s="31"/>
      <c r="H13" s="31"/>
      <c r="I13" s="31">
        <f>C13+D13+E13+H13+F13+G13</f>
        <v>163799.82</v>
      </c>
      <c r="J13" s="31">
        <v>10</v>
      </c>
      <c r="K13" s="31">
        <f>I13/J13</f>
        <v>16379.982</v>
      </c>
      <c r="L13" s="4"/>
      <c r="M13" s="4"/>
      <c r="N13" s="4"/>
      <c r="O13" s="12"/>
      <c r="P13" s="4"/>
      <c r="Q13" s="4"/>
      <c r="R13" s="4"/>
      <c r="S13" s="4"/>
      <c r="T13" s="5"/>
    </row>
    <row r="14" spans="1:21" ht="101.25" customHeight="1">
      <c r="A14" s="1"/>
      <c r="B14" s="29" t="s">
        <v>1</v>
      </c>
      <c r="C14" s="30">
        <v>818999.12</v>
      </c>
      <c r="D14" s="31"/>
      <c r="E14" s="31"/>
      <c r="F14" s="31"/>
      <c r="G14" s="31"/>
      <c r="H14" s="31"/>
      <c r="I14" s="31">
        <f>C14+D14+E14+H14+F14+G14</f>
        <v>818999.12</v>
      </c>
      <c r="J14" s="31">
        <v>50</v>
      </c>
      <c r="K14" s="31">
        <f t="shared" ref="K14:K23" si="0">I14/J14</f>
        <v>16379.982400000001</v>
      </c>
      <c r="L14" s="4"/>
      <c r="M14" s="4"/>
      <c r="N14" s="4"/>
      <c r="O14" s="4"/>
      <c r="P14" s="4"/>
      <c r="Q14" s="4"/>
      <c r="R14" s="4"/>
      <c r="S14" s="4"/>
      <c r="T14" s="5"/>
    </row>
    <row r="15" spans="1:21" ht="125.25" customHeight="1">
      <c r="A15" s="1"/>
      <c r="B15" s="29" t="s">
        <v>2</v>
      </c>
      <c r="C15" s="31">
        <v>425879.54</v>
      </c>
      <c r="D15" s="31"/>
      <c r="E15" s="31"/>
      <c r="F15" s="31"/>
      <c r="G15" s="31"/>
      <c r="H15" s="31"/>
      <c r="I15" s="31">
        <f>C15+D15+E15+H15+F15+G15</f>
        <v>425879.54</v>
      </c>
      <c r="J15" s="31">
        <v>26</v>
      </c>
      <c r="K15" s="31">
        <f t="shared" si="0"/>
        <v>16379.982307692308</v>
      </c>
      <c r="L15" s="4"/>
      <c r="M15" s="4"/>
      <c r="N15" s="4"/>
      <c r="O15" s="4"/>
      <c r="P15" s="4"/>
      <c r="Q15" s="4"/>
      <c r="R15" s="4"/>
      <c r="S15" s="4"/>
      <c r="T15" s="5"/>
    </row>
    <row r="16" spans="1:21" ht="105" customHeight="1">
      <c r="A16" s="1"/>
      <c r="B16" s="29" t="s">
        <v>3</v>
      </c>
      <c r="C16" s="31">
        <v>818759.99</v>
      </c>
      <c r="D16" s="31"/>
      <c r="E16" s="31"/>
      <c r="F16" s="31"/>
      <c r="G16" s="31"/>
      <c r="H16" s="31"/>
      <c r="I16" s="31">
        <f>C16+D16+E16+H16+F16+G16</f>
        <v>818759.99</v>
      </c>
      <c r="J16" s="31">
        <v>50</v>
      </c>
      <c r="K16" s="31">
        <f t="shared" si="0"/>
        <v>16375.1998</v>
      </c>
      <c r="L16" s="4"/>
      <c r="M16" s="32"/>
      <c r="N16" s="4"/>
      <c r="O16" s="4"/>
      <c r="P16" s="4"/>
      <c r="Q16" s="4"/>
      <c r="R16" s="4"/>
      <c r="S16" s="4"/>
      <c r="T16" s="5"/>
    </row>
    <row r="17" spans="1:20" ht="33.75" customHeight="1">
      <c r="A17" s="1"/>
      <c r="B17" s="29" t="s">
        <v>19</v>
      </c>
      <c r="C17" s="30">
        <v>163799.82</v>
      </c>
      <c r="D17" s="31"/>
      <c r="E17" s="31"/>
      <c r="F17" s="31"/>
      <c r="G17" s="31"/>
      <c r="H17" s="31"/>
      <c r="I17" s="31">
        <f>C17+D17+E17+H17+F17+G17+0.01</f>
        <v>163799.83000000002</v>
      </c>
      <c r="J17" s="31">
        <v>10</v>
      </c>
      <c r="K17" s="31">
        <f t="shared" si="0"/>
        <v>16379.983000000002</v>
      </c>
      <c r="L17" s="4"/>
      <c r="M17" s="4"/>
      <c r="N17" s="4"/>
      <c r="O17" s="4"/>
      <c r="P17" s="4"/>
      <c r="Q17" s="4"/>
      <c r="R17" s="4"/>
      <c r="S17" s="4"/>
      <c r="T17" s="5"/>
    </row>
    <row r="18" spans="1:20" ht="30.75" customHeight="1">
      <c r="A18" s="1"/>
      <c r="B18" s="33" t="s">
        <v>23</v>
      </c>
      <c r="C18" s="34">
        <v>1181753.8400000001</v>
      </c>
      <c r="D18" s="34">
        <v>118792.11</v>
      </c>
      <c r="E18" s="34">
        <v>146513.45000000001</v>
      </c>
      <c r="F18" s="34">
        <v>76211.64</v>
      </c>
      <c r="G18" s="34">
        <v>71547.149999999994</v>
      </c>
      <c r="H18" s="34">
        <v>78785.429999999993</v>
      </c>
      <c r="I18" s="34">
        <f t="shared" ref="I18:I23" si="1">C18+D18+E18+H18+F18+G18</f>
        <v>1673603.6199999999</v>
      </c>
      <c r="J18" s="34">
        <v>12</v>
      </c>
      <c r="K18" s="34">
        <f t="shared" si="0"/>
        <v>139466.96833333332</v>
      </c>
      <c r="L18" s="4"/>
      <c r="M18" s="4"/>
      <c r="N18" s="4"/>
      <c r="O18" s="4"/>
      <c r="P18" s="4"/>
      <c r="Q18" s="4"/>
      <c r="R18" s="4"/>
      <c r="S18" s="4"/>
      <c r="T18" s="5"/>
    </row>
    <row r="19" spans="1:20" ht="32.25" customHeight="1">
      <c r="A19" s="1"/>
      <c r="B19" s="33" t="s">
        <v>4</v>
      </c>
      <c r="C19" s="34">
        <v>2364354.7999999998</v>
      </c>
      <c r="D19" s="34">
        <v>237669.37</v>
      </c>
      <c r="E19" s="34">
        <v>293131.93</v>
      </c>
      <c r="F19" s="34">
        <v>152477.91</v>
      </c>
      <c r="G19" s="34">
        <v>143145.59</v>
      </c>
      <c r="H19" s="34">
        <v>157627.37</v>
      </c>
      <c r="I19" s="34">
        <f t="shared" si="1"/>
        <v>3348406.97</v>
      </c>
      <c r="J19" s="34">
        <v>24</v>
      </c>
      <c r="K19" s="34">
        <f t="shared" si="0"/>
        <v>139516.95708333334</v>
      </c>
      <c r="L19" s="4"/>
      <c r="M19" s="4"/>
      <c r="N19" s="4"/>
      <c r="O19" s="4"/>
      <c r="P19" s="4"/>
      <c r="Q19" s="4"/>
      <c r="R19" s="4"/>
      <c r="S19" s="4"/>
      <c r="T19" s="5"/>
    </row>
    <row r="20" spans="1:20" s="27" customFormat="1" ht="74.25" customHeight="1">
      <c r="A20" s="24"/>
      <c r="B20" s="29" t="s">
        <v>18</v>
      </c>
      <c r="C20" s="37">
        <v>281401.06</v>
      </c>
      <c r="D20" s="37"/>
      <c r="E20" s="37">
        <v>71237.259999999995</v>
      </c>
      <c r="F20" s="31"/>
      <c r="G20" s="31">
        <v>23200</v>
      </c>
      <c r="H20" s="31">
        <v>13316.61</v>
      </c>
      <c r="I20" s="31">
        <f t="shared" si="1"/>
        <v>389154.93</v>
      </c>
      <c r="J20" s="31">
        <v>4</v>
      </c>
      <c r="K20" s="31">
        <f t="shared" si="0"/>
        <v>97288.732499999998</v>
      </c>
      <c r="L20" s="25"/>
      <c r="M20" s="25"/>
      <c r="N20" s="25"/>
      <c r="O20" s="25"/>
      <c r="P20" s="25"/>
      <c r="Q20" s="25"/>
      <c r="R20" s="25"/>
      <c r="S20" s="25"/>
      <c r="T20" s="26"/>
    </row>
    <row r="21" spans="1:20" s="27" customFormat="1" ht="42.75" customHeight="1">
      <c r="A21" s="24"/>
      <c r="B21" s="29" t="s">
        <v>12</v>
      </c>
      <c r="C21" s="37">
        <v>422101.6</v>
      </c>
      <c r="D21" s="38"/>
      <c r="E21" s="38">
        <v>106855.9</v>
      </c>
      <c r="F21" s="31"/>
      <c r="G21" s="31">
        <v>34800</v>
      </c>
      <c r="H21" s="31">
        <v>19974.91</v>
      </c>
      <c r="I21" s="31">
        <f t="shared" si="1"/>
        <v>583732.41</v>
      </c>
      <c r="J21" s="31">
        <v>6</v>
      </c>
      <c r="K21" s="31">
        <f t="shared" si="0"/>
        <v>97288.735000000001</v>
      </c>
      <c r="L21" s="25"/>
      <c r="M21" s="35"/>
      <c r="N21" s="25"/>
      <c r="O21" s="25"/>
      <c r="P21" s="25"/>
      <c r="Q21" s="25"/>
      <c r="R21" s="25"/>
      <c r="S21" s="25"/>
      <c r="T21" s="26"/>
    </row>
    <row r="22" spans="1:20" ht="31.5" customHeight="1">
      <c r="A22" s="1"/>
      <c r="B22" s="33" t="s">
        <v>16</v>
      </c>
      <c r="C22" s="34">
        <v>1970436.86</v>
      </c>
      <c r="D22" s="34">
        <v>198072</v>
      </c>
      <c r="E22" s="34">
        <v>244294.1</v>
      </c>
      <c r="F22" s="34">
        <v>127074.03</v>
      </c>
      <c r="G22" s="34">
        <v>119296.54</v>
      </c>
      <c r="H22" s="34">
        <v>131365.54</v>
      </c>
      <c r="I22" s="34">
        <f>C22+D22+E22+H22+F22+G22</f>
        <v>2790539.0700000003</v>
      </c>
      <c r="J22" s="34">
        <v>20</v>
      </c>
      <c r="K22" s="34">
        <f t="shared" si="0"/>
        <v>139526.9535</v>
      </c>
      <c r="L22" s="4"/>
      <c r="M22" s="4"/>
      <c r="N22" s="4"/>
      <c r="O22" s="4"/>
      <c r="P22" s="4"/>
      <c r="Q22" s="4"/>
      <c r="R22" s="4"/>
      <c r="S22" s="4"/>
      <c r="T22" s="5"/>
    </row>
    <row r="23" spans="1:20" ht="57" customHeight="1">
      <c r="A23" s="1"/>
      <c r="B23" s="33" t="s">
        <v>13</v>
      </c>
      <c r="C23" s="34">
        <v>2954808.16</v>
      </c>
      <c r="D23" s="34">
        <v>297022.84999999998</v>
      </c>
      <c r="E23" s="34">
        <v>366336.14</v>
      </c>
      <c r="F23" s="34">
        <v>190556.42</v>
      </c>
      <c r="G23" s="34">
        <v>178893.52</v>
      </c>
      <c r="H23" s="34">
        <v>196991.84</v>
      </c>
      <c r="I23" s="34">
        <f t="shared" si="1"/>
        <v>4184608.93</v>
      </c>
      <c r="J23" s="34">
        <v>30</v>
      </c>
      <c r="K23" s="34">
        <f t="shared" si="0"/>
        <v>139486.96433333334</v>
      </c>
      <c r="L23" s="4"/>
      <c r="M23" s="4"/>
      <c r="N23" s="4"/>
      <c r="O23" s="4"/>
      <c r="P23" s="4"/>
      <c r="Q23" s="4"/>
      <c r="R23" s="4"/>
      <c r="S23" s="4"/>
      <c r="T23" s="5"/>
    </row>
    <row r="24" spans="1:20">
      <c r="A24" s="1"/>
      <c r="B24" s="17" t="s">
        <v>11</v>
      </c>
      <c r="C24" s="21">
        <f t="shared" ref="C24:K24" si="2">SUM(C13:C23)</f>
        <v>11566094.609999999</v>
      </c>
      <c r="D24" s="16">
        <f t="shared" si="2"/>
        <v>851556.33</v>
      </c>
      <c r="E24" s="21">
        <f>SUM(E13:E23)</f>
        <v>1228368.78</v>
      </c>
      <c r="F24" s="21">
        <f>SUM(F13:F23)</f>
        <v>546320</v>
      </c>
      <c r="G24" s="16">
        <f t="shared" si="2"/>
        <v>570882.79999999993</v>
      </c>
      <c r="H24" s="16">
        <f t="shared" si="2"/>
        <v>598061.69999999995</v>
      </c>
      <c r="I24" s="22">
        <f>SUM(I13:I23)</f>
        <v>15361284.23</v>
      </c>
      <c r="J24" s="16">
        <f t="shared" si="2"/>
        <v>242</v>
      </c>
      <c r="K24" s="21">
        <f t="shared" si="2"/>
        <v>834470.44025769224</v>
      </c>
      <c r="L24" s="4"/>
      <c r="M24" s="4"/>
      <c r="N24" s="4"/>
      <c r="O24" s="4"/>
      <c r="P24" s="4"/>
      <c r="Q24" s="4"/>
      <c r="R24" s="4"/>
      <c r="S24" s="4"/>
      <c r="T24" s="5"/>
    </row>
    <row r="26" spans="1:20">
      <c r="M26" s="23"/>
    </row>
    <row r="27" spans="1:20">
      <c r="B27" s="23"/>
      <c r="I27" s="23"/>
      <c r="M27" s="23"/>
    </row>
    <row r="28" spans="1:20">
      <c r="G28" t="s">
        <v>24</v>
      </c>
      <c r="H28" s="23">
        <f>I18+I19+I22+I23</f>
        <v>11997158.59</v>
      </c>
      <c r="I28" s="23"/>
    </row>
    <row r="29" spans="1:20">
      <c r="G29" t="s">
        <v>25</v>
      </c>
      <c r="H29" s="23">
        <f>I13+I14+I15+I16+I17</f>
        <v>2391238.2999999998</v>
      </c>
      <c r="I29" s="23"/>
    </row>
    <row r="30" spans="1:20">
      <c r="G30" t="s">
        <v>26</v>
      </c>
      <c r="H30" s="23">
        <f>I20+I21</f>
        <v>972887.34000000008</v>
      </c>
    </row>
    <row r="31" spans="1:20">
      <c r="H31" s="36">
        <f>H28+H29+H30</f>
        <v>15361284.23</v>
      </c>
      <c r="I31" s="23"/>
    </row>
    <row r="48" ht="9.75" customHeight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</sheetData>
  <mergeCells count="1">
    <mergeCell ref="I1:N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Результаты расчетов</vt:lpstr>
      <vt:lpstr>'Результаты расчетов'!Область_печати</vt:lpstr>
    </vt:vector>
  </TitlesOfParts>
  <Company>МБУ МД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Гл.бух</dc:creator>
  <cp:lastModifiedBy>Татьяна Л. Бурцева</cp:lastModifiedBy>
  <cp:lastPrinted>2024-01-30T07:35:42Z</cp:lastPrinted>
  <dcterms:created xsi:type="dcterms:W3CDTF">2015-07-22T06:35:05Z</dcterms:created>
  <dcterms:modified xsi:type="dcterms:W3CDTF">2024-01-30T07:35:46Z</dcterms:modified>
</cp:coreProperties>
</file>