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ытик\Desktop\разместить на сайте\Молодежная политика\"/>
    </mc:Choice>
  </mc:AlternateContent>
  <bookViews>
    <workbookView xWindow="0" yWindow="0" windowWidth="38400" windowHeight="17100"/>
  </bookViews>
  <sheets>
    <sheet name="Результаты расчетов" sheetId="17" r:id="rId1"/>
  </sheets>
  <definedNames>
    <definedName name="_xlnm._FilterDatabase" localSheetId="0" hidden="1">'Результаты расчетов'!$A$12:$Q$25</definedName>
    <definedName name="_xlnm.Print_Area" localSheetId="0">'Результаты расчетов'!$A$1:$K$30</definedName>
  </definedNames>
  <calcPr calcId="162913"/>
</workbook>
</file>

<file path=xl/calcChain.xml><?xml version="1.0" encoding="utf-8"?>
<calcChain xmlns="http://schemas.openxmlformats.org/spreadsheetml/2006/main">
  <c r="I23" i="17" l="1"/>
  <c r="I19" i="17"/>
  <c r="I24" i="17"/>
  <c r="I17" i="17"/>
  <c r="I16" i="17"/>
  <c r="I15" i="17"/>
  <c r="I13" i="17"/>
  <c r="J25" i="17" l="1"/>
  <c r="H25" i="17"/>
  <c r="G25" i="17"/>
  <c r="F25" i="17"/>
  <c r="E25" i="17"/>
  <c r="D25" i="17"/>
  <c r="C25" i="17"/>
  <c r="I18" i="17"/>
  <c r="K24" i="17" l="1"/>
  <c r="I20" i="17"/>
  <c r="I22" i="17"/>
  <c r="I21" i="17"/>
  <c r="K21" i="17" s="1"/>
  <c r="I14" i="17"/>
  <c r="I25" i="17" l="1"/>
  <c r="K20" i="17"/>
  <c r="K14" i="17" l="1"/>
  <c r="K16" i="17"/>
  <c r="K17" i="17"/>
  <c r="K18" i="17"/>
  <c r="K23" i="17"/>
  <c r="K19" i="17" l="1"/>
  <c r="K22" i="17"/>
  <c r="K13" i="17"/>
  <c r="K15" i="17"/>
  <c r="K25" i="17" l="1"/>
</calcChain>
</file>

<file path=xl/sharedStrings.xml><?xml version="1.0" encoding="utf-8"?>
<sst xmlns="http://schemas.openxmlformats.org/spreadsheetml/2006/main" count="28" uniqueCount="28">
  <si>
    <t xml:space="preserve">Наименование  работы </t>
  </si>
  <si>
    <t>Организация мероприятий в сфере молодежной политики,направленных на гражданское и патриотическое воспитание молодежи,воспитание толерантности в молодежной среде,формирование правовых,культурных и нравственных ценностей среди молодежи</t>
  </si>
  <si>
    <t>Организация мероприятий в сфере молодежной политики,направленных на формирование системы развития талантливой и инициативной молодежи,создание условий для самореализации условий  подростков и молодежи,развитие творческого,профессионального,интеллектуального потенциалов подростков и молодежи</t>
  </si>
  <si>
    <t>Организация мероприятий в сфере молодежной политики,направленных на вовлечение молодежи в инновационную,предпринимательскую,добровольческую деятельность,а также на развитие гражданской активности молодежи и формирование здорового образа жизни</t>
  </si>
  <si>
    <t>Организация и проведение официальных спортивных мероприятий</t>
  </si>
  <si>
    <t>Итого затраты на муниципальную услугу, рублей</t>
  </si>
  <si>
    <t>Норматив затрат на единицу оказания муниципальной услуги,ед.</t>
  </si>
  <si>
    <t>объем муниципальной услуги, ед.</t>
  </si>
  <si>
    <t>Затраты на коммунальные услуги и иные затраты,связанные с использованием имущества,рублей</t>
  </si>
  <si>
    <t>Затраты на оплату труда и начисления на оплату труда,рублей</t>
  </si>
  <si>
    <t>Затраты на содержание  имущества муниципального учреждения,рублей</t>
  </si>
  <si>
    <t>Итого по учреждению</t>
  </si>
  <si>
    <t>Проведение тестирования выполнения нормативов испытаний (тестов) комплекса ГТО</t>
  </si>
  <si>
    <t>Организация и проведение официальных физкультурных (физкультурно-оздоровительных) мероприятий</t>
  </si>
  <si>
    <t>Базовый норматив затрат на оказание муниципальных работ</t>
  </si>
  <si>
    <t xml:space="preserve">                                                               МБУ"Молодежное движение" </t>
  </si>
  <si>
    <t>Пропоганда физической культуры и спорта и здорового образа жизни</t>
  </si>
  <si>
    <t>Организация мероприятий,направленных на профилактику асоциального и деструктивного поведения подростков и молодежи, оддержка детей и молодежи находящихся в социально- опасном положении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</si>
  <si>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</t>
  </si>
  <si>
    <t>Организация досуга детей, подростков и молодежи</t>
  </si>
  <si>
    <t>Затраты на приобретение расходных материалов,ОС,рублей</t>
  </si>
  <si>
    <t>Питание,суточные,призовые спортсменам.руб.</t>
  </si>
  <si>
    <t>Затраты на общехозяйственные нужды,связь,рублей</t>
  </si>
  <si>
    <t>Организация физкультурно-спортивной работы по месту жительства граждан</t>
  </si>
  <si>
    <t xml:space="preserve"> </t>
  </si>
  <si>
    <t>Обеспечение доступа к объектам спорта</t>
  </si>
  <si>
    <t>Приложение №1 к постановлению администрации района  от  27.12.2024 № 468</t>
  </si>
  <si>
    <t>на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</si>
</sst>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0" fontId="6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2" borderId="0" xfId="0" applyFill="1" applyBorder="1"/>
    <xf numFmtId="0" fontId="1" fillId="2" borderId="0" xfId="0" applyFont="1" applyFill="1" applyBorder="1"/>
    <xf numFmtId="2" fontId="1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5" fillId="2" borderId="0" xfId="0" applyFont="1" applyFill="1" applyBorder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" fontId="0" fillId="2" borderId="3" xfId="0" applyNumberFormat="1" applyFont="1" applyFill="1" applyBorder="1"/>
    <xf numFmtId="4" fontId="0" fillId="2" borderId="1" xfId="0" applyNumberFormat="1" applyFont="1" applyFill="1" applyBorder="1"/>
    <xf numFmtId="4" fontId="8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4" fontId="9" fillId="2" borderId="1" xfId="0" applyNumberFormat="1" applyFont="1" applyFill="1" applyBorder="1"/>
    <xf numFmtId="0" fontId="0" fillId="2" borderId="0" xfId="0" applyFill="1"/>
    <xf numFmtId="4" fontId="0" fillId="2" borderId="0" xfId="0" applyNumberFormat="1" applyFill="1"/>
    <xf numFmtId="4" fontId="7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view="pageBreakPreview" topLeftCell="B1" zoomScaleNormal="100" zoomScaleSheetLayoutView="100" workbookViewId="0">
      <selection activeCell="O8" sqref="O8"/>
    </sheetView>
  </sheetViews>
  <sheetFormatPr defaultRowHeight="15" x14ac:dyDescent="0.25"/>
  <cols>
    <col min="1" max="1" width="6" hidden="1" customWidth="1"/>
    <col min="2" max="2" width="30.5703125" style="32" customWidth="1"/>
    <col min="3" max="3" width="15.7109375" style="32" customWidth="1"/>
    <col min="4" max="4" width="15.28515625" style="32" customWidth="1"/>
    <col min="5" max="7" width="14.7109375" style="32" customWidth="1"/>
    <col min="8" max="8" width="13.7109375" style="32" customWidth="1"/>
    <col min="9" max="9" width="14.7109375" style="32" customWidth="1"/>
    <col min="10" max="10" width="10.85546875" style="32" customWidth="1"/>
    <col min="11" max="11" width="14.28515625" style="32" customWidth="1"/>
    <col min="12" max="12" width="11.7109375" customWidth="1"/>
    <col min="13" max="13" width="11.42578125" customWidth="1"/>
    <col min="14" max="14" width="19.140625" customWidth="1"/>
    <col min="16" max="16" width="17.7109375" customWidth="1"/>
  </cols>
  <sheetData>
    <row r="1" spans="1:17" ht="18.75" x14ac:dyDescent="0.3">
      <c r="A1" s="1"/>
      <c r="B1" s="15"/>
      <c r="C1" s="16"/>
      <c r="D1" s="16"/>
      <c r="E1" s="16"/>
      <c r="F1" s="16"/>
      <c r="G1" s="16"/>
      <c r="H1" s="16"/>
      <c r="I1" s="13" t="s">
        <v>26</v>
      </c>
      <c r="J1" s="14"/>
      <c r="K1" s="14"/>
      <c r="L1" s="2"/>
      <c r="M1" s="2"/>
      <c r="N1" s="2"/>
      <c r="O1" s="1"/>
      <c r="P1" s="1"/>
      <c r="Q1" s="1"/>
    </row>
    <row r="2" spans="1:17" ht="18.75" x14ac:dyDescent="0.3">
      <c r="A2" s="1"/>
      <c r="B2" s="15"/>
      <c r="C2" s="16"/>
      <c r="D2" s="16"/>
      <c r="E2" s="16"/>
      <c r="F2" s="16"/>
      <c r="G2" s="16" t="s">
        <v>24</v>
      </c>
      <c r="H2" s="16"/>
      <c r="I2" s="14"/>
      <c r="J2" s="14"/>
      <c r="K2" s="14"/>
      <c r="L2" s="2"/>
      <c r="M2" s="2"/>
      <c r="N2" s="2"/>
      <c r="O2" s="1"/>
      <c r="P2" s="4"/>
      <c r="Q2" s="1"/>
    </row>
    <row r="3" spans="1:17" ht="18.75" x14ac:dyDescent="0.3">
      <c r="A3" s="1"/>
      <c r="B3" s="15"/>
      <c r="C3" s="16"/>
      <c r="D3" s="16"/>
      <c r="E3" s="16"/>
      <c r="F3" s="16"/>
      <c r="G3" s="16"/>
      <c r="H3" s="16"/>
      <c r="I3" s="14"/>
      <c r="J3" s="14"/>
      <c r="K3" s="14"/>
      <c r="L3" s="2"/>
      <c r="M3" s="2"/>
      <c r="N3" s="2"/>
      <c r="O3" s="1"/>
      <c r="P3" s="4"/>
      <c r="Q3" s="1"/>
    </row>
    <row r="4" spans="1:17" ht="18.75" x14ac:dyDescent="0.3">
      <c r="A4" s="1"/>
      <c r="B4" s="15"/>
      <c r="C4" s="16"/>
      <c r="D4" s="16"/>
      <c r="E4" s="16"/>
      <c r="F4" s="16"/>
      <c r="G4" s="16"/>
      <c r="H4" s="16"/>
      <c r="I4" s="14"/>
      <c r="J4" s="14"/>
      <c r="K4" s="14"/>
      <c r="L4" s="2"/>
      <c r="M4" s="2"/>
      <c r="N4" s="2"/>
      <c r="O4" s="1"/>
      <c r="P4" s="4"/>
      <c r="Q4" s="1"/>
    </row>
    <row r="5" spans="1:17" ht="18.75" x14ac:dyDescent="0.3">
      <c r="A5" s="1"/>
      <c r="B5" s="15"/>
      <c r="C5" s="16"/>
      <c r="D5" s="16" t="s">
        <v>14</v>
      </c>
      <c r="E5" s="16"/>
      <c r="F5" s="16"/>
      <c r="G5" s="16"/>
      <c r="H5" s="16"/>
      <c r="I5" s="14"/>
      <c r="J5" s="14"/>
      <c r="K5" s="14"/>
      <c r="L5" s="2"/>
      <c r="M5" s="2"/>
      <c r="N5" s="2"/>
      <c r="O5" s="1"/>
      <c r="P5" s="4"/>
      <c r="Q5" s="1"/>
    </row>
    <row r="6" spans="1:17" ht="18.75" x14ac:dyDescent="0.3">
      <c r="A6" s="1"/>
      <c r="B6" s="15"/>
      <c r="C6" s="16" t="s">
        <v>15</v>
      </c>
      <c r="D6" s="16"/>
      <c r="E6" s="16"/>
      <c r="F6" s="16"/>
      <c r="G6" s="16"/>
      <c r="H6" s="16"/>
      <c r="I6" s="16"/>
      <c r="J6" s="16"/>
      <c r="K6" s="16"/>
      <c r="L6" s="2"/>
      <c r="M6" s="2"/>
      <c r="N6" s="2"/>
      <c r="O6" s="1"/>
      <c r="P6" s="4"/>
      <c r="Q6" s="1"/>
    </row>
    <row r="7" spans="1:17" ht="18.75" x14ac:dyDescent="0.3">
      <c r="A7" s="1"/>
      <c r="B7" s="15"/>
      <c r="C7" s="16"/>
      <c r="D7" s="16"/>
      <c r="E7" s="17" t="s">
        <v>27</v>
      </c>
      <c r="F7" s="18"/>
      <c r="G7" s="18"/>
      <c r="H7" s="16"/>
      <c r="I7" s="16"/>
      <c r="J7" s="16"/>
      <c r="K7" s="16"/>
      <c r="L7" s="2"/>
      <c r="M7" s="2"/>
      <c r="N7" s="2"/>
      <c r="O7" s="1"/>
      <c r="P7" s="4"/>
      <c r="Q7" s="1"/>
    </row>
    <row r="8" spans="1:17" ht="18.75" x14ac:dyDescent="0.3">
      <c r="A8" s="1"/>
      <c r="B8" s="15"/>
      <c r="C8" s="16"/>
      <c r="D8" s="19"/>
      <c r="E8" s="19"/>
      <c r="F8" s="19"/>
      <c r="G8" s="19"/>
      <c r="H8" s="19"/>
      <c r="I8" s="19"/>
      <c r="J8" s="19"/>
      <c r="K8" s="19"/>
      <c r="L8" s="2"/>
      <c r="M8" s="2"/>
      <c r="N8" s="2"/>
      <c r="O8" s="1"/>
      <c r="P8" s="4"/>
      <c r="Q8" s="1"/>
    </row>
    <row r="9" spans="1:17" ht="18.75" x14ac:dyDescent="0.3">
      <c r="A9" s="1"/>
      <c r="B9" s="15"/>
      <c r="C9" s="16"/>
      <c r="D9" s="19"/>
      <c r="E9" s="19"/>
      <c r="F9" s="19"/>
      <c r="G9" s="19"/>
      <c r="H9" s="19"/>
      <c r="I9" s="19"/>
      <c r="J9" s="19"/>
      <c r="K9" s="19"/>
      <c r="L9" s="2"/>
      <c r="M9" s="2"/>
      <c r="N9" s="2"/>
      <c r="O9" s="1"/>
      <c r="P9" s="4"/>
      <c r="Q9" s="1"/>
    </row>
    <row r="10" spans="1:17" ht="19.5" thickBot="1" x14ac:dyDescent="0.35">
      <c r="A10" s="1"/>
      <c r="B10" s="15"/>
      <c r="C10" s="20"/>
      <c r="D10" s="16"/>
      <c r="E10" s="21"/>
      <c r="F10" s="21"/>
      <c r="G10" s="21"/>
      <c r="H10" s="16"/>
      <c r="I10" s="16"/>
      <c r="J10" s="16"/>
      <c r="K10" s="16"/>
      <c r="L10" s="2"/>
      <c r="M10" s="2"/>
      <c r="N10" s="2"/>
      <c r="O10" s="1"/>
      <c r="P10" s="4"/>
      <c r="Q10" s="1"/>
    </row>
    <row r="11" spans="1:17" ht="150" x14ac:dyDescent="0.25">
      <c r="A11" s="1"/>
      <c r="B11" s="22" t="s">
        <v>0</v>
      </c>
      <c r="C11" s="8" t="s">
        <v>9</v>
      </c>
      <c r="D11" s="8" t="s">
        <v>20</v>
      </c>
      <c r="E11" s="8" t="s">
        <v>8</v>
      </c>
      <c r="F11" s="8" t="s">
        <v>10</v>
      </c>
      <c r="G11" s="8" t="s">
        <v>21</v>
      </c>
      <c r="H11" s="8" t="s">
        <v>22</v>
      </c>
      <c r="I11" s="23" t="s">
        <v>5</v>
      </c>
      <c r="J11" s="8" t="s">
        <v>7</v>
      </c>
      <c r="K11" s="8" t="s">
        <v>6</v>
      </c>
      <c r="L11" s="5"/>
      <c r="M11" s="5"/>
      <c r="N11" s="5"/>
      <c r="O11" s="5"/>
      <c r="P11" s="6"/>
    </row>
    <row r="12" spans="1:17" ht="18.75" x14ac:dyDescent="0.3">
      <c r="A12" s="1"/>
      <c r="B12" s="2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  <c r="J12" s="25">
        <v>9</v>
      </c>
      <c r="K12" s="25">
        <v>10</v>
      </c>
      <c r="L12" s="7"/>
      <c r="M12" s="7"/>
      <c r="N12" s="7"/>
      <c r="O12" s="1"/>
      <c r="P12" s="4"/>
    </row>
    <row r="13" spans="1:17" s="12" customFormat="1" ht="99.75" customHeight="1" x14ac:dyDescent="0.25">
      <c r="A13" s="9"/>
      <c r="B13" s="26" t="s">
        <v>17</v>
      </c>
      <c r="C13" s="27">
        <v>185624.4</v>
      </c>
      <c r="D13" s="28">
        <v>1568.65</v>
      </c>
      <c r="E13" s="28">
        <v>72266.16</v>
      </c>
      <c r="F13" s="28">
        <v>11754.6</v>
      </c>
      <c r="G13" s="28"/>
      <c r="H13" s="28">
        <v>13960.3</v>
      </c>
      <c r="I13" s="28">
        <f>C13+D13+E13+H13+F13+G13+0.01</f>
        <v>285174.12</v>
      </c>
      <c r="J13" s="28">
        <v>10</v>
      </c>
      <c r="K13" s="29">
        <f>I13/J13</f>
        <v>28517.412</v>
      </c>
      <c r="L13" s="10"/>
      <c r="M13" s="10"/>
      <c r="N13" s="10"/>
      <c r="O13" s="10"/>
      <c r="P13" s="11"/>
    </row>
    <row r="14" spans="1:17" s="12" customFormat="1" ht="111" customHeight="1" x14ac:dyDescent="0.25">
      <c r="A14" s="9"/>
      <c r="B14" s="26" t="s">
        <v>1</v>
      </c>
      <c r="C14" s="27">
        <v>928122.02</v>
      </c>
      <c r="D14" s="28">
        <v>7843.25</v>
      </c>
      <c r="E14" s="28">
        <v>361330.79</v>
      </c>
      <c r="F14" s="28">
        <v>58773</v>
      </c>
      <c r="G14" s="28"/>
      <c r="H14" s="28">
        <v>69801.5</v>
      </c>
      <c r="I14" s="28">
        <f t="shared" ref="I14:I18" si="0">C14+D14+E14+H14+F14+G14</f>
        <v>1425870.56</v>
      </c>
      <c r="J14" s="28">
        <v>50</v>
      </c>
      <c r="K14" s="29">
        <f t="shared" ref="K14:K24" si="1">I14/J14</f>
        <v>28517.411200000002</v>
      </c>
      <c r="L14" s="10"/>
      <c r="M14" s="10"/>
      <c r="N14" s="10"/>
      <c r="O14" s="10"/>
      <c r="P14" s="11"/>
    </row>
    <row r="15" spans="1:17" s="12" customFormat="1" ht="132" customHeight="1" x14ac:dyDescent="0.25">
      <c r="A15" s="9"/>
      <c r="B15" s="26" t="s">
        <v>2</v>
      </c>
      <c r="C15" s="28">
        <v>482623.45</v>
      </c>
      <c r="D15" s="28">
        <v>4078.49</v>
      </c>
      <c r="E15" s="28">
        <v>187892.01</v>
      </c>
      <c r="F15" s="28">
        <v>30561.96</v>
      </c>
      <c r="G15" s="28"/>
      <c r="H15" s="28">
        <v>36296.78</v>
      </c>
      <c r="I15" s="28">
        <f>C15+D15+E15+H15+F15+G15+0.01</f>
        <v>741452.7</v>
      </c>
      <c r="J15" s="28">
        <v>26</v>
      </c>
      <c r="K15" s="29">
        <f t="shared" si="1"/>
        <v>28517.411538461536</v>
      </c>
      <c r="L15" s="10"/>
      <c r="M15" s="10"/>
      <c r="N15" s="10"/>
      <c r="O15" s="10"/>
      <c r="P15" s="11"/>
    </row>
    <row r="16" spans="1:17" s="12" customFormat="1" ht="122.25" customHeight="1" x14ac:dyDescent="0.25">
      <c r="A16" s="9"/>
      <c r="B16" s="26" t="s">
        <v>3</v>
      </c>
      <c r="C16" s="27">
        <v>927851.03</v>
      </c>
      <c r="D16" s="28">
        <v>7840.96</v>
      </c>
      <c r="E16" s="28">
        <v>361225.29</v>
      </c>
      <c r="F16" s="28">
        <v>58755.839999999997</v>
      </c>
      <c r="G16" s="28"/>
      <c r="H16" s="28">
        <v>69781.119999999995</v>
      </c>
      <c r="I16" s="28">
        <f>C16+D16+E16+H16+F16+G16+0.01</f>
        <v>1425454.25</v>
      </c>
      <c r="J16" s="28">
        <v>50</v>
      </c>
      <c r="K16" s="29">
        <f t="shared" si="1"/>
        <v>28509.084999999999</v>
      </c>
      <c r="L16" s="10"/>
      <c r="M16" s="10"/>
      <c r="N16" s="10"/>
      <c r="O16" s="10"/>
      <c r="P16" s="11"/>
    </row>
    <row r="17" spans="1:16" s="12" customFormat="1" ht="38.25" customHeight="1" x14ac:dyDescent="0.25">
      <c r="A17" s="9"/>
      <c r="B17" s="26" t="s">
        <v>19</v>
      </c>
      <c r="C17" s="27">
        <v>185624.4</v>
      </c>
      <c r="D17" s="28">
        <v>1568.65</v>
      </c>
      <c r="E17" s="28">
        <v>72266.16</v>
      </c>
      <c r="F17" s="28">
        <v>11754.6</v>
      </c>
      <c r="G17" s="28"/>
      <c r="H17" s="28">
        <v>13960.3</v>
      </c>
      <c r="I17" s="28">
        <f>C17+D17+E17+H17+F17+G17+0.01</f>
        <v>285174.12</v>
      </c>
      <c r="J17" s="28">
        <v>10</v>
      </c>
      <c r="K17" s="29">
        <f t="shared" si="1"/>
        <v>28517.412</v>
      </c>
      <c r="L17" s="10"/>
      <c r="M17" s="10"/>
      <c r="N17" s="10"/>
      <c r="O17" s="10"/>
      <c r="P17" s="11"/>
    </row>
    <row r="18" spans="1:16" s="12" customFormat="1" ht="72.75" x14ac:dyDescent="0.25">
      <c r="A18" s="9"/>
      <c r="B18" s="26" t="s">
        <v>18</v>
      </c>
      <c r="C18" s="29">
        <v>325481.67</v>
      </c>
      <c r="D18" s="28">
        <v>21960</v>
      </c>
      <c r="E18" s="28">
        <v>111862.15</v>
      </c>
      <c r="F18" s="28"/>
      <c r="G18" s="28">
        <v>28000</v>
      </c>
      <c r="H18" s="29">
        <v>22400</v>
      </c>
      <c r="I18" s="28">
        <f t="shared" si="0"/>
        <v>509703.81999999995</v>
      </c>
      <c r="J18" s="28">
        <v>4</v>
      </c>
      <c r="K18" s="29">
        <f t="shared" si="1"/>
        <v>127425.95499999999</v>
      </c>
      <c r="L18" s="10"/>
      <c r="M18" s="10"/>
      <c r="N18" s="10"/>
      <c r="O18" s="10"/>
      <c r="P18" s="11"/>
    </row>
    <row r="19" spans="1:16" s="12" customFormat="1" ht="44.25" customHeight="1" x14ac:dyDescent="0.25">
      <c r="A19" s="9"/>
      <c r="B19" s="26" t="s">
        <v>12</v>
      </c>
      <c r="C19" s="29">
        <v>488222.5</v>
      </c>
      <c r="D19" s="28">
        <v>32940</v>
      </c>
      <c r="E19" s="28">
        <v>167793.23</v>
      </c>
      <c r="F19" s="28"/>
      <c r="G19" s="28">
        <v>42000</v>
      </c>
      <c r="H19" s="29">
        <v>33600</v>
      </c>
      <c r="I19" s="28">
        <f>C19+D19+E19+H19+F19+G19-0.04</f>
        <v>764555.69</v>
      </c>
      <c r="J19" s="28">
        <v>6</v>
      </c>
      <c r="K19" s="29">
        <f t="shared" si="1"/>
        <v>127425.94833333332</v>
      </c>
      <c r="L19" s="10"/>
      <c r="M19" s="10"/>
      <c r="N19" s="10"/>
      <c r="O19" s="10"/>
      <c r="P19" s="11"/>
    </row>
    <row r="20" spans="1:16" s="12" customFormat="1" ht="35.25" customHeight="1" x14ac:dyDescent="0.25">
      <c r="A20" s="9"/>
      <c r="B20" s="26" t="s">
        <v>23</v>
      </c>
      <c r="C20" s="28">
        <v>1413466.47</v>
      </c>
      <c r="D20" s="28">
        <v>21252</v>
      </c>
      <c r="E20" s="28">
        <v>123137.88</v>
      </c>
      <c r="F20" s="28">
        <v>5520</v>
      </c>
      <c r="G20" s="28">
        <v>27600</v>
      </c>
      <c r="H20" s="28">
        <v>33934.199999999997</v>
      </c>
      <c r="I20" s="28">
        <f>C20+D20+E20+F20+G20+H20</f>
        <v>1624910.55</v>
      </c>
      <c r="J20" s="28">
        <v>12</v>
      </c>
      <c r="K20" s="29">
        <f t="shared" ref="K20:K21" si="2">I20/J20</f>
        <v>135409.21249999999</v>
      </c>
      <c r="L20" s="10"/>
      <c r="M20" s="10"/>
      <c r="N20" s="10"/>
      <c r="O20" s="10"/>
      <c r="P20" s="11"/>
    </row>
    <row r="21" spans="1:16" s="12" customFormat="1" ht="40.5" customHeight="1" x14ac:dyDescent="0.25">
      <c r="A21" s="9"/>
      <c r="B21" s="26" t="s">
        <v>4</v>
      </c>
      <c r="C21" s="28">
        <v>2824884.45</v>
      </c>
      <c r="D21" s="28">
        <v>42473.2</v>
      </c>
      <c r="E21" s="28">
        <v>246097.3</v>
      </c>
      <c r="F21" s="28">
        <v>11032</v>
      </c>
      <c r="G21" s="28">
        <v>55160</v>
      </c>
      <c r="H21" s="28">
        <v>67819.22</v>
      </c>
      <c r="I21" s="28">
        <f t="shared" ref="I21:I22" si="3">C21+D21+E21+H21+F21+G21</f>
        <v>3247466.1700000004</v>
      </c>
      <c r="J21" s="28">
        <v>24</v>
      </c>
      <c r="K21" s="29">
        <f t="shared" si="2"/>
        <v>135311.09041666667</v>
      </c>
      <c r="L21" s="10"/>
      <c r="M21" s="10"/>
      <c r="N21" s="10"/>
      <c r="O21" s="10"/>
      <c r="P21" s="11"/>
    </row>
    <row r="22" spans="1:16" s="12" customFormat="1" ht="28.5" customHeight="1" x14ac:dyDescent="0.25">
      <c r="A22" s="9"/>
      <c r="B22" s="26" t="s">
        <v>16</v>
      </c>
      <c r="C22" s="28">
        <v>2353728.9500000002</v>
      </c>
      <c r="D22" s="28">
        <v>35389.199999999997</v>
      </c>
      <c r="E22" s="28">
        <v>205051.34</v>
      </c>
      <c r="F22" s="28">
        <v>9192</v>
      </c>
      <c r="G22" s="28">
        <v>45960</v>
      </c>
      <c r="H22" s="28">
        <v>56507.82</v>
      </c>
      <c r="I22" s="28">
        <f t="shared" si="3"/>
        <v>2705829.31</v>
      </c>
      <c r="J22" s="28">
        <v>20</v>
      </c>
      <c r="K22" s="29">
        <f t="shared" si="1"/>
        <v>135291.46549999999</v>
      </c>
      <c r="L22" s="10"/>
      <c r="M22" s="10"/>
      <c r="N22" s="10"/>
      <c r="O22" s="10"/>
      <c r="P22" s="11"/>
    </row>
    <row r="23" spans="1:16" s="12" customFormat="1" ht="59.25" customHeight="1" x14ac:dyDescent="0.25">
      <c r="A23" s="9"/>
      <c r="B23" s="26" t="s">
        <v>13</v>
      </c>
      <c r="C23" s="28">
        <v>3532641.93</v>
      </c>
      <c r="D23" s="28">
        <v>53114.6</v>
      </c>
      <c r="E23" s="28">
        <v>307755.46999999997</v>
      </c>
      <c r="F23" s="28">
        <v>13796</v>
      </c>
      <c r="G23" s="28">
        <v>68980</v>
      </c>
      <c r="H23" s="28">
        <v>84810.91</v>
      </c>
      <c r="I23" s="28">
        <f>C23+D23+E23+H23+F23+G23-0.01</f>
        <v>4061098.9000000004</v>
      </c>
      <c r="J23" s="28">
        <v>30</v>
      </c>
      <c r="K23" s="29">
        <f t="shared" si="1"/>
        <v>135369.96333333335</v>
      </c>
      <c r="L23" s="10"/>
      <c r="M23" s="10"/>
      <c r="N23" s="10"/>
      <c r="O23" s="10"/>
      <c r="P23" s="11"/>
    </row>
    <row r="24" spans="1:16" s="12" customFormat="1" ht="30.75" customHeight="1" x14ac:dyDescent="0.25">
      <c r="A24" s="9"/>
      <c r="B24" s="26" t="s">
        <v>25</v>
      </c>
      <c r="C24" s="28">
        <v>117788.87</v>
      </c>
      <c r="D24" s="28">
        <v>1771</v>
      </c>
      <c r="E24" s="28">
        <v>10261.49</v>
      </c>
      <c r="F24" s="28">
        <v>460</v>
      </c>
      <c r="G24" s="28">
        <v>2300</v>
      </c>
      <c r="H24" s="28">
        <v>2827.85</v>
      </c>
      <c r="I24" s="28">
        <f>C24+D24+E24+H24+F24+G24</f>
        <v>135409.21</v>
      </c>
      <c r="J24" s="28">
        <v>1</v>
      </c>
      <c r="K24" s="29">
        <f t="shared" si="1"/>
        <v>135409.21</v>
      </c>
      <c r="L24" s="10"/>
      <c r="M24" s="10"/>
      <c r="N24" s="10"/>
      <c r="O24" s="10"/>
      <c r="P24" s="11"/>
    </row>
    <row r="25" spans="1:16" ht="29.25" customHeight="1" x14ac:dyDescent="0.25">
      <c r="A25" s="1"/>
      <c r="B25" s="30" t="s">
        <v>11</v>
      </c>
      <c r="C25" s="31">
        <f t="shared" ref="C25:K25" si="4">SUM(C13:C24)</f>
        <v>13766060.139999999</v>
      </c>
      <c r="D25" s="31">
        <f t="shared" si="4"/>
        <v>231800.00000000003</v>
      </c>
      <c r="E25" s="31">
        <f t="shared" si="4"/>
        <v>2226939.2700000005</v>
      </c>
      <c r="F25" s="31">
        <f t="shared" si="4"/>
        <v>211600</v>
      </c>
      <c r="G25" s="31">
        <f t="shared" si="4"/>
        <v>270000</v>
      </c>
      <c r="H25" s="31">
        <f t="shared" si="4"/>
        <v>505700</v>
      </c>
      <c r="I25" s="31">
        <f t="shared" si="4"/>
        <v>17212099.400000002</v>
      </c>
      <c r="J25" s="31">
        <f t="shared" si="4"/>
        <v>243</v>
      </c>
      <c r="K25" s="31">
        <f t="shared" si="4"/>
        <v>1074221.5768217947</v>
      </c>
      <c r="L25" s="3"/>
      <c r="M25" s="3"/>
      <c r="N25" s="3"/>
      <c r="O25" s="3"/>
      <c r="P25" s="4"/>
    </row>
    <row r="26" spans="1:16" ht="51" customHeight="1" x14ac:dyDescent="0.25">
      <c r="A26" s="1"/>
      <c r="L26" s="3"/>
      <c r="M26" s="3"/>
      <c r="N26" s="3"/>
      <c r="O26" s="3"/>
      <c r="P26" s="4"/>
    </row>
    <row r="27" spans="1:16" x14ac:dyDescent="0.25">
      <c r="A27" s="1"/>
      <c r="L27" s="3"/>
      <c r="M27" s="3"/>
      <c r="N27" s="3"/>
      <c r="O27" s="3"/>
      <c r="P27" s="4"/>
    </row>
    <row r="28" spans="1:16" x14ac:dyDescent="0.25">
      <c r="B28" s="33"/>
      <c r="I28" s="33"/>
    </row>
    <row r="29" spans="1:16" x14ac:dyDescent="0.25">
      <c r="H29" s="33"/>
      <c r="I29" s="33"/>
    </row>
    <row r="30" spans="1:16" x14ac:dyDescent="0.25">
      <c r="H30" s="33"/>
      <c r="I30" s="33"/>
    </row>
    <row r="31" spans="1:16" x14ac:dyDescent="0.25">
      <c r="H31" s="33"/>
    </row>
    <row r="32" spans="1:16" x14ac:dyDescent="0.25">
      <c r="H32" s="34"/>
      <c r="I32" s="33"/>
    </row>
    <row r="51" ht="9.75" customHeight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</sheetData>
  <autoFilter ref="A12:Q25"/>
  <mergeCells count="2">
    <mergeCell ref="I1:K5"/>
    <mergeCell ref="E7:G7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 расчетов</vt:lpstr>
      <vt:lpstr>'Результаты расчетов'!Область_печати</vt:lpstr>
    </vt:vector>
  </TitlesOfParts>
  <Company>МБУ МД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Гл.бух</dc:creator>
  <cp:lastModifiedBy>Мария А. Сытик</cp:lastModifiedBy>
  <cp:lastPrinted>2025-02-17T05:01:38Z</cp:lastPrinted>
  <dcterms:created xsi:type="dcterms:W3CDTF">2015-07-22T06:35:05Z</dcterms:created>
  <dcterms:modified xsi:type="dcterms:W3CDTF">2026-03-17T02:42:49Z</dcterms:modified>
</cp:coreProperties>
</file>