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"/>
    </mc:Choice>
  </mc:AlternateContent>
  <bookViews>
    <workbookView xWindow="-120" yWindow="-120" windowWidth="29040" windowHeight="15225"/>
  </bookViews>
  <sheets>
    <sheet name="конс на 01.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 l="1"/>
  <c r="C32" i="1"/>
  <c r="C13" i="1" l="1"/>
  <c r="E52" i="1" l="1"/>
  <c r="F52" i="1"/>
  <c r="E50" i="1"/>
  <c r="F50" i="1"/>
  <c r="E48" i="1"/>
  <c r="F48" i="1"/>
  <c r="E43" i="1"/>
  <c r="F43" i="1"/>
  <c r="E41" i="1"/>
  <c r="F41" i="1"/>
  <c r="E38" i="1"/>
  <c r="F38" i="1"/>
  <c r="E32" i="1"/>
  <c r="F32" i="1"/>
  <c r="E29" i="1"/>
  <c r="F29" i="1"/>
  <c r="E24" i="1"/>
  <c r="F24" i="1"/>
  <c r="E5" i="1"/>
  <c r="F5" i="1"/>
  <c r="E19" i="1"/>
  <c r="F19" i="1"/>
  <c r="E15" i="1"/>
  <c r="F15" i="1"/>
  <c r="E13" i="1"/>
  <c r="F13" i="1"/>
  <c r="D52" i="1"/>
  <c r="C52" i="1"/>
  <c r="D50" i="1"/>
  <c r="C50" i="1"/>
  <c r="D48" i="1"/>
  <c r="C48" i="1"/>
  <c r="D43" i="1"/>
  <c r="C43" i="1"/>
  <c r="D41" i="1"/>
  <c r="C41" i="1"/>
  <c r="D38" i="1"/>
  <c r="C38" i="1"/>
  <c r="D32" i="1"/>
  <c r="D24" i="1"/>
  <c r="C24" i="1"/>
  <c r="D19" i="1"/>
  <c r="C19" i="1"/>
  <c r="D15" i="1"/>
  <c r="C15" i="1"/>
  <c r="D13" i="1"/>
  <c r="D5" i="1"/>
  <c r="C5" i="1"/>
  <c r="E55" i="1" l="1"/>
  <c r="C55" i="1"/>
  <c r="D55" i="1"/>
  <c r="F55" i="1"/>
  <c r="XFD5" i="1"/>
</calcChain>
</file>

<file path=xl/sharedStrings.xml><?xml version="1.0" encoding="utf-8"?>
<sst xmlns="http://schemas.openxmlformats.org/spreadsheetml/2006/main" count="110" uniqueCount="110">
  <si>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</si>
  <si>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</si>
  <si>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</si>
  <si>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</si>
  <si>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</si>
  <si>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</si>
  <si>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</si>
  <si>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</si>
  <si>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</si>
  <si>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</si>
  <si>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</si>
  <si>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</si>
  <si>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</si>
  <si>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</si>
  <si>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</si>
  <si>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</si>
  <si>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</si>
  <si>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</si>
  <si>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</si>
  <si>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</si>
  <si>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</si>
  <si>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</si>
  <si>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</si>
  <si>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</si>
  <si>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</si>
  <si>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</si>
  <si>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</si>
  <si>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</si>
  <si>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</si>
  <si>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</si>
  <si>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</si>
  <si>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</si>
  <si>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</si>
  <si>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</si>
  <si>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</si>
  <si>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</si>
  <si>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</si>
  <si>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</si>
  <si>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</si>
  <si>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</si>
  <si>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</si>
  <si>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</si>
  <si>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</si>
  <si>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</si>
  <si>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</si>
  <si>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</si>
  <si>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</si>
  <si>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</si>
  <si>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</si>
  <si>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</si>
  <si>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</si>
  <si>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</si>
  <si>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</si>
  <si>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</si>
  <si>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</si>
  <si>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</si>
  <si>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</si>
  <si>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</si>
  <si>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</si>
  <si>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</si>
  <si>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</si>
  <si>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</si>
  <si>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</si>
  <si>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</si>
  <si>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</si>
  <si>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</si>
  <si>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</si>
  <si>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</si>
  <si>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</si>
  <si>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</si>
  <si>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</si>
  <si>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</si>
  <si>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</si>
  <si>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</si>
  <si>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</si>
  <si>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</si>
  <si>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</si>
  <si>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</si>
  <si>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</si>
  <si>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</si>
  <si>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</si>
  <si>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</si>
  <si>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</si>
  <si>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</si>
  <si>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</si>
  <si>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</si>
  <si>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</si>
  <si>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</si>
  <si>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</si>
  <si>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</si>
  <si>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</si>
  <si>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</si>
  <si>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</si>
  <si>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</si>
  <si>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</si>
  <si>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</si>
  <si>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</si>
  <si>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</si>
  <si>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</si>
  <si>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</si>
  <si>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</si>
  <si>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</si>
  <si>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</si>
  <si>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План на 2022 год</t>
  </si>
  <si>
    <t>План на 2023 год</t>
  </si>
  <si>
    <t>0605</t>
  </si>
  <si>
    <t>Другие вопросы в области охраны окружающей среды</t>
  </si>
  <si>
    <t>на 01 января 2023-2024 гг.</t>
  </si>
  <si>
    <t>Расход на 01.01.23</t>
  </si>
  <si>
    <t>Расход на 01.01.24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</si>
</sst>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19" applyNumberFormat="1" applyFont="1" applyBorder="1" applyAlignment="1" applyProtection="1">
      <alignment horizontal="righ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3" fontId="4" fillId="0" borderId="2" xfId="2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конс на 01.04" xfId="20"/>
    <cellStyle name="Обычный_Лист1" xfId="19"/>
    <cellStyle name="Финансовый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workbookViewId="0">
      <selection activeCell="E52" sqref="E52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4" t="s">
        <v>102</v>
      </c>
      <c r="B1" s="24"/>
      <c r="C1" s="24"/>
      <c r="D1" s="24"/>
      <c r="E1" s="24"/>
      <c r="F1" s="24"/>
    </row>
    <row r="2" spans="1:14 16384:16384" ht="15.75" x14ac:dyDescent="0.25">
      <c r="A2" s="24" t="s">
        <v>107</v>
      </c>
      <c r="B2" s="24"/>
      <c r="C2" s="24"/>
      <c r="D2" s="24"/>
      <c r="E2" s="24"/>
      <c r="F2" s="24"/>
    </row>
    <row r="3" spans="1:14 16384:16384" ht="15.75" x14ac:dyDescent="0.25">
      <c r="A3" s="1"/>
      <c r="B3" s="1"/>
      <c r="C3" s="1"/>
      <c r="D3" s="1"/>
      <c r="E3" s="1"/>
      <c r="F3" s="15" t="s">
        <v>101</v>
      </c>
    </row>
    <row r="4" spans="1:14 16384:16384" x14ac:dyDescent="0.25">
      <c r="A4" s="3" t="s">
        <v>0</v>
      </c>
      <c r="B4" s="3" t="s">
        <v>1</v>
      </c>
      <c r="C4" s="3" t="s">
        <v>103</v>
      </c>
      <c r="D4" s="3" t="s">
        <v>108</v>
      </c>
      <c r="E4" s="3" t="s">
        <v>104</v>
      </c>
      <c r="F4" s="3" t="s">
        <v>109</v>
      </c>
    </row>
    <row r="5" spans="1:14 16384:16384" s="12" customFormat="1" ht="14.25" x14ac:dyDescent="0.2">
      <c r="A5" s="8" t="s">
        <v>73</v>
      </c>
      <c r="B5" s="18" t="s">
        <v>100</v>
      </c>
      <c r="C5" s="17">
        <f>SUM(C6:C12)</f>
        <v>124244844.71000001</v>
      </c>
      <c r="D5" s="17">
        <f>SUM(D6:D12)</f>
        <v>123843939.59999999</v>
      </c>
      <c r="E5" s="17">
        <f>SUM(E6:E12)</f>
        <v>136266022.59999999</v>
      </c>
      <c r="F5" s="17">
        <f>SUM(F6:F12)</f>
        <v>135622426.97</v>
      </c>
      <c r="XFD5" s="7">
        <f>SUM(XFD6:XFD12)</f>
        <v>0</v>
      </c>
    </row>
    <row r="6" spans="1:14 16384:16384" ht="33.75" x14ac:dyDescent="0.25">
      <c r="A6" s="19" t="s">
        <v>2</v>
      </c>
      <c r="B6" s="20" t="s">
        <v>3</v>
      </c>
      <c r="C6" s="21">
        <v>8194859.6100000003</v>
      </c>
      <c r="D6" s="21">
        <v>8194859.6100000003</v>
      </c>
      <c r="E6" s="22">
        <v>9430691.8599999994</v>
      </c>
      <c r="F6" s="22">
        <v>9430691.8599999994</v>
      </c>
    </row>
    <row r="7" spans="1:14 16384:16384" ht="45" x14ac:dyDescent="0.25">
      <c r="A7" s="19" t="s">
        <v>4</v>
      </c>
      <c r="B7" s="20" t="s">
        <v>5</v>
      </c>
      <c r="C7" s="21">
        <v>6541349.2300000004</v>
      </c>
      <c r="D7" s="21">
        <v>6541349.2300000004</v>
      </c>
      <c r="E7" s="22">
        <v>7846444.4000000004</v>
      </c>
      <c r="F7" s="22">
        <v>7795078.4000000004</v>
      </c>
      <c r="N7" s="16"/>
    </row>
    <row r="8" spans="1:14 16384:16384" ht="45" x14ac:dyDescent="0.25">
      <c r="A8" s="19" t="s">
        <v>6</v>
      </c>
      <c r="B8" s="20" t="s">
        <v>7</v>
      </c>
      <c r="C8" s="21">
        <v>78567870.349999994</v>
      </c>
      <c r="D8" s="21">
        <v>78567870.049999997</v>
      </c>
      <c r="E8" s="22">
        <v>86172481.469999999</v>
      </c>
      <c r="F8" s="22">
        <v>86029481.469999999</v>
      </c>
      <c r="N8" s="16"/>
    </row>
    <row r="9" spans="1:14 16384:16384" x14ac:dyDescent="0.25">
      <c r="A9" s="19" t="s">
        <v>8</v>
      </c>
      <c r="B9" s="20" t="s">
        <v>9</v>
      </c>
      <c r="C9" s="21">
        <v>106800</v>
      </c>
      <c r="D9" s="21">
        <v>91000</v>
      </c>
      <c r="E9" s="22">
        <v>0</v>
      </c>
      <c r="F9" s="22">
        <v>0</v>
      </c>
    </row>
    <row r="10" spans="1:14 16384:16384" ht="33.75" x14ac:dyDescent="0.25">
      <c r="A10" s="23" t="s">
        <v>10</v>
      </c>
      <c r="B10" s="20" t="s">
        <v>11</v>
      </c>
      <c r="C10" s="21">
        <v>8724712.2599999998</v>
      </c>
      <c r="D10" s="21">
        <v>8451510.3599999994</v>
      </c>
      <c r="E10" s="22">
        <v>9530175.9900000002</v>
      </c>
      <c r="F10" s="22">
        <v>9303724.1099999994</v>
      </c>
    </row>
    <row r="11" spans="1:14 16384:16384" ht="32.25" customHeight="1" x14ac:dyDescent="0.25">
      <c r="A11" s="19" t="s">
        <v>12</v>
      </c>
      <c r="B11" s="20" t="s">
        <v>13</v>
      </c>
      <c r="C11" s="21">
        <v>100000</v>
      </c>
      <c r="D11" s="21">
        <v>0</v>
      </c>
      <c r="E11" s="22">
        <v>100000</v>
      </c>
      <c r="F11" s="22">
        <v>0</v>
      </c>
    </row>
    <row r="12" spans="1:14 16384:16384" x14ac:dyDescent="0.25">
      <c r="A12" s="19" t="s">
        <v>14</v>
      </c>
      <c r="B12" s="20" t="s">
        <v>15</v>
      </c>
      <c r="C12" s="21">
        <v>22009253.260000002</v>
      </c>
      <c r="D12" s="21">
        <v>21997350.350000001</v>
      </c>
      <c r="E12" s="22">
        <v>23186228.879999999</v>
      </c>
      <c r="F12" s="22">
        <v>23063451.129999999</v>
      </c>
    </row>
    <row r="13" spans="1:14 16384:16384" s="12" customFormat="1" ht="14.25" x14ac:dyDescent="0.2">
      <c r="A13" s="13" t="s">
        <v>74</v>
      </c>
      <c r="B13" s="18" t="s">
        <v>99</v>
      </c>
      <c r="C13" s="14">
        <f>C14</f>
        <v>1399471.3</v>
      </c>
      <c r="D13" s="14">
        <f>D14</f>
        <v>1382230.9</v>
      </c>
      <c r="E13" s="14">
        <f t="shared" ref="E13:F13" si="0">E14</f>
        <v>1670200</v>
      </c>
      <c r="F13" s="14">
        <f t="shared" si="0"/>
        <v>1670200</v>
      </c>
    </row>
    <row r="14" spans="1:14 16384:16384" x14ac:dyDescent="0.25">
      <c r="A14" s="4" t="s">
        <v>16</v>
      </c>
      <c r="B14" s="5" t="s">
        <v>17</v>
      </c>
      <c r="C14" s="21">
        <v>1399471.3</v>
      </c>
      <c r="D14" s="21">
        <v>1382230.9</v>
      </c>
      <c r="E14" s="22">
        <v>1670200</v>
      </c>
      <c r="F14" s="22">
        <v>1670200</v>
      </c>
    </row>
    <row r="15" spans="1:14 16384:16384" s="12" customFormat="1" ht="21" x14ac:dyDescent="0.2">
      <c r="A15" s="13" t="s">
        <v>75</v>
      </c>
      <c r="B15" s="18" t="s">
        <v>98</v>
      </c>
      <c r="C15" s="14">
        <f>SUM(C16:C18)</f>
        <v>13343209.09</v>
      </c>
      <c r="D15" s="14">
        <f>SUM(D16:D18)</f>
        <v>13323261.09</v>
      </c>
      <c r="E15" s="14">
        <f t="shared" ref="E15:F15" si="1">SUM(E16:E18)</f>
        <v>22064572.190000001</v>
      </c>
      <c r="F15" s="14">
        <f t="shared" si="1"/>
        <v>22064567.379999999</v>
      </c>
    </row>
    <row r="16" spans="1:14 16384:16384" x14ac:dyDescent="0.25">
      <c r="A16" s="4" t="s">
        <v>18</v>
      </c>
      <c r="B16" s="5" t="s">
        <v>19</v>
      </c>
      <c r="C16" s="21">
        <v>15000</v>
      </c>
      <c r="D16" s="21">
        <v>15000</v>
      </c>
      <c r="E16" s="22">
        <v>0</v>
      </c>
      <c r="F16" s="22">
        <v>0</v>
      </c>
    </row>
    <row r="17" spans="1:6" ht="45" x14ac:dyDescent="0.25">
      <c r="A17" s="4" t="s">
        <v>20</v>
      </c>
      <c r="B17" s="5" t="s">
        <v>21</v>
      </c>
      <c r="C17" s="21">
        <v>13021169.09</v>
      </c>
      <c r="D17" s="21">
        <v>13016221.09</v>
      </c>
      <c r="E17" s="22">
        <v>21756572.190000001</v>
      </c>
      <c r="F17" s="22">
        <v>21756572.18</v>
      </c>
    </row>
    <row r="18" spans="1:6" ht="33.75" x14ac:dyDescent="0.25">
      <c r="A18" s="4" t="s">
        <v>22</v>
      </c>
      <c r="B18" s="5" t="s">
        <v>23</v>
      </c>
      <c r="C18" s="21">
        <v>307040</v>
      </c>
      <c r="D18" s="21">
        <v>292040</v>
      </c>
      <c r="E18" s="22">
        <v>308000</v>
      </c>
      <c r="F18" s="22">
        <v>307995.2</v>
      </c>
    </row>
    <row r="19" spans="1:6" s="12" customFormat="1" ht="14.25" x14ac:dyDescent="0.2">
      <c r="A19" s="13" t="s">
        <v>76</v>
      </c>
      <c r="B19" s="18" t="s">
        <v>97</v>
      </c>
      <c r="C19" s="14">
        <f>SUM(C20:C23)</f>
        <v>42922034.090000004</v>
      </c>
      <c r="D19" s="14">
        <f>SUM(D20:D23)</f>
        <v>42801881.630000003</v>
      </c>
      <c r="E19" s="14">
        <f t="shared" ref="E19:F19" si="2">SUM(E20:E23)</f>
        <v>61129829.770000003</v>
      </c>
      <c r="F19" s="14">
        <f t="shared" si="2"/>
        <v>54006543.130000003</v>
      </c>
    </row>
    <row r="20" spans="1:6" x14ac:dyDescent="0.25">
      <c r="A20" s="4" t="s">
        <v>24</v>
      </c>
      <c r="B20" s="5" t="s">
        <v>25</v>
      </c>
      <c r="C20" s="21">
        <v>1689664</v>
      </c>
      <c r="D20" s="21">
        <v>1587051.3</v>
      </c>
      <c r="E20" s="22">
        <v>1811688</v>
      </c>
      <c r="F20" s="22">
        <v>1811688</v>
      </c>
    </row>
    <row r="21" spans="1:6" x14ac:dyDescent="0.25">
      <c r="A21" s="4" t="s">
        <v>26</v>
      </c>
      <c r="B21" s="5" t="s">
        <v>27</v>
      </c>
      <c r="C21" s="21">
        <v>4239564.53</v>
      </c>
      <c r="D21" s="21">
        <v>4239564.53</v>
      </c>
      <c r="E21" s="22">
        <v>5643072.4900000002</v>
      </c>
      <c r="F21" s="22">
        <v>5643072.4699999997</v>
      </c>
    </row>
    <row r="22" spans="1:6" x14ac:dyDescent="0.25">
      <c r="A22" s="4" t="s">
        <v>28</v>
      </c>
      <c r="B22" s="5" t="s">
        <v>29</v>
      </c>
      <c r="C22" s="21">
        <v>28492625.5</v>
      </c>
      <c r="D22" s="21">
        <v>28475085.739999998</v>
      </c>
      <c r="E22" s="22">
        <v>40532656.68</v>
      </c>
      <c r="F22" s="22">
        <v>33531068.989999998</v>
      </c>
    </row>
    <row r="23" spans="1:6" ht="22.5" x14ac:dyDescent="0.25">
      <c r="A23" s="4" t="s">
        <v>30</v>
      </c>
      <c r="B23" s="5" t="s">
        <v>31</v>
      </c>
      <c r="C23" s="21">
        <v>8500180.0600000005</v>
      </c>
      <c r="D23" s="21">
        <v>8500180.0600000005</v>
      </c>
      <c r="E23" s="22">
        <v>13142412.6</v>
      </c>
      <c r="F23" s="22">
        <v>13020713.67</v>
      </c>
    </row>
    <row r="24" spans="1:6" s="12" customFormat="1" ht="14.25" x14ac:dyDescent="0.2">
      <c r="A24" s="13" t="s">
        <v>77</v>
      </c>
      <c r="B24" s="18" t="s">
        <v>96</v>
      </c>
      <c r="C24" s="14">
        <f>SUM(C25:C28)</f>
        <v>183678989.42000002</v>
      </c>
      <c r="D24" s="14">
        <f>SUM(D25:D28)</f>
        <v>123573987.94</v>
      </c>
      <c r="E24" s="14">
        <f t="shared" ref="E24:F24" si="3">SUM(E25:E28)</f>
        <v>156754137.56999999</v>
      </c>
      <c r="F24" s="14">
        <f t="shared" si="3"/>
        <v>125799473.44</v>
      </c>
    </row>
    <row r="25" spans="1:6" x14ac:dyDescent="0.25">
      <c r="A25" s="4" t="s">
        <v>32</v>
      </c>
      <c r="B25" s="5" t="s">
        <v>33</v>
      </c>
      <c r="C25" s="21">
        <v>102847416.34</v>
      </c>
      <c r="D25" s="21">
        <v>42777038.950000003</v>
      </c>
      <c r="E25" s="22">
        <v>47266948.82</v>
      </c>
      <c r="F25" s="22">
        <v>18233203.309999999</v>
      </c>
    </row>
    <row r="26" spans="1:6" x14ac:dyDescent="0.25">
      <c r="A26" s="4" t="s">
        <v>34</v>
      </c>
      <c r="B26" s="5" t="s">
        <v>35</v>
      </c>
      <c r="C26" s="21">
        <v>31219860.370000001</v>
      </c>
      <c r="D26" s="21">
        <v>31206329.370000001</v>
      </c>
      <c r="E26" s="22">
        <v>10109880.25</v>
      </c>
      <c r="F26" s="22">
        <v>10061680.25</v>
      </c>
    </row>
    <row r="27" spans="1:6" x14ac:dyDescent="0.25">
      <c r="A27" s="4" t="s">
        <v>72</v>
      </c>
      <c r="B27" s="5" t="s">
        <v>86</v>
      </c>
      <c r="C27" s="21">
        <v>40867748.399999999</v>
      </c>
      <c r="D27" s="21">
        <v>40851635.619999997</v>
      </c>
      <c r="E27" s="22">
        <v>89081738.719999999</v>
      </c>
      <c r="F27" s="22">
        <v>88724923.579999998</v>
      </c>
    </row>
    <row r="28" spans="1:6" ht="22.5" x14ac:dyDescent="0.25">
      <c r="A28" s="4" t="s">
        <v>36</v>
      </c>
      <c r="B28" s="5" t="s">
        <v>37</v>
      </c>
      <c r="C28" s="21">
        <v>8743964.3100000005</v>
      </c>
      <c r="D28" s="21">
        <v>8738984</v>
      </c>
      <c r="E28" s="22">
        <v>10295569.779999999</v>
      </c>
      <c r="F28" s="22">
        <v>8779666.3000000007</v>
      </c>
    </row>
    <row r="29" spans="1:6" s="12" customFormat="1" ht="14.25" x14ac:dyDescent="0.2">
      <c r="A29" s="13" t="s">
        <v>78</v>
      </c>
      <c r="B29" s="18" t="s">
        <v>95</v>
      </c>
      <c r="C29" s="14">
        <f>SUM(C30,C31)</f>
        <v>5397675.5</v>
      </c>
      <c r="D29" s="14">
        <f>SUM(D30+D31)</f>
        <v>3986066.08</v>
      </c>
      <c r="E29" s="14">
        <f t="shared" ref="E29:F29" si="4">SUM(E30)</f>
        <v>1500125</v>
      </c>
      <c r="F29" s="14">
        <f t="shared" si="4"/>
        <v>1499483</v>
      </c>
    </row>
    <row r="30" spans="1:6" ht="22.5" x14ac:dyDescent="0.25">
      <c r="A30" s="4" t="s">
        <v>38</v>
      </c>
      <c r="B30" s="5" t="s">
        <v>39</v>
      </c>
      <c r="C30" s="21">
        <v>1854504</v>
      </c>
      <c r="D30" s="21">
        <v>1852399.03</v>
      </c>
      <c r="E30" s="22">
        <v>1500125</v>
      </c>
      <c r="F30" s="22">
        <v>1499483</v>
      </c>
    </row>
    <row r="31" spans="1:6" ht="22.5" x14ac:dyDescent="0.25">
      <c r="A31" s="4" t="s">
        <v>105</v>
      </c>
      <c r="B31" s="5" t="s">
        <v>106</v>
      </c>
      <c r="C31" s="21">
        <v>3543171.5</v>
      </c>
      <c r="D31" s="21">
        <v>2133667.0499999998</v>
      </c>
      <c r="E31" s="22">
        <v>0</v>
      </c>
      <c r="F31" s="22">
        <v>0</v>
      </c>
    </row>
    <row r="32" spans="1:6" s="12" customFormat="1" ht="14.25" x14ac:dyDescent="0.2">
      <c r="A32" s="13" t="s">
        <v>79</v>
      </c>
      <c r="B32" s="18" t="s">
        <v>94</v>
      </c>
      <c r="C32" s="14">
        <f>SUM(C33:C37)</f>
        <v>473938531.34000003</v>
      </c>
      <c r="D32" s="14">
        <f>SUM(D33:D37)</f>
        <v>470667260.43000001</v>
      </c>
      <c r="E32" s="14">
        <f t="shared" ref="E32:F32" si="5">SUM(E33:E37)</f>
        <v>518440818.78999996</v>
      </c>
      <c r="F32" s="14">
        <f t="shared" si="5"/>
        <v>517598094.65999997</v>
      </c>
    </row>
    <row r="33" spans="1:6" x14ac:dyDescent="0.25">
      <c r="A33" s="4" t="s">
        <v>40</v>
      </c>
      <c r="B33" s="5" t="s">
        <v>41</v>
      </c>
      <c r="C33" s="21">
        <v>91699680.620000005</v>
      </c>
      <c r="D33" s="21">
        <v>89593769.689999998</v>
      </c>
      <c r="E33" s="22">
        <v>95273873.950000003</v>
      </c>
      <c r="F33" s="22">
        <v>95230034.549999997</v>
      </c>
    </row>
    <row r="34" spans="1:6" x14ac:dyDescent="0.25">
      <c r="A34" s="4" t="s">
        <v>42</v>
      </c>
      <c r="B34" s="5" t="s">
        <v>43</v>
      </c>
      <c r="C34" s="21">
        <v>306147968</v>
      </c>
      <c r="D34" s="21">
        <v>305812686.62</v>
      </c>
      <c r="E34" s="22">
        <v>340052891.35000002</v>
      </c>
      <c r="F34" s="22">
        <v>339403491.27999997</v>
      </c>
    </row>
    <row r="35" spans="1:6" x14ac:dyDescent="0.25">
      <c r="A35" s="4" t="s">
        <v>44</v>
      </c>
      <c r="B35" s="5" t="s">
        <v>45</v>
      </c>
      <c r="C35" s="21">
        <v>31957981.100000001</v>
      </c>
      <c r="D35" s="21">
        <v>31957981.100000001</v>
      </c>
      <c r="E35" s="22">
        <v>35219251.469999999</v>
      </c>
      <c r="F35" s="22">
        <v>35153995.280000001</v>
      </c>
    </row>
    <row r="36" spans="1:6" x14ac:dyDescent="0.25">
      <c r="A36" s="4" t="s">
        <v>46</v>
      </c>
      <c r="B36" s="5" t="s">
        <v>47</v>
      </c>
      <c r="C36" s="21">
        <v>17743498.34</v>
      </c>
      <c r="D36" s="21">
        <v>17500130.960000001</v>
      </c>
      <c r="E36" s="22">
        <v>21019149.010000002</v>
      </c>
      <c r="F36" s="22">
        <v>20935180.780000001</v>
      </c>
    </row>
    <row r="37" spans="1:6" x14ac:dyDescent="0.25">
      <c r="A37" s="4" t="s">
        <v>48</v>
      </c>
      <c r="B37" s="5" t="s">
        <v>49</v>
      </c>
      <c r="C37" s="21">
        <v>26389403.280000001</v>
      </c>
      <c r="D37" s="21">
        <v>25802692.059999999</v>
      </c>
      <c r="E37" s="22">
        <v>26875653.010000002</v>
      </c>
      <c r="F37" s="22">
        <v>26875392.77</v>
      </c>
    </row>
    <row r="38" spans="1:6" s="12" customFormat="1" ht="14.25" x14ac:dyDescent="0.2">
      <c r="A38" s="13" t="s">
        <v>80</v>
      </c>
      <c r="B38" s="18" t="s">
        <v>93</v>
      </c>
      <c r="C38" s="14">
        <f>SUM(C39:C40)</f>
        <v>74540344.519999996</v>
      </c>
      <c r="D38" s="14">
        <f>SUM(D39:D40)</f>
        <v>74470009.539999992</v>
      </c>
      <c r="E38" s="14">
        <f t="shared" ref="E38:F38" si="6">SUM(E39:E40)</f>
        <v>114914188.41</v>
      </c>
      <c r="F38" s="14">
        <f t="shared" si="6"/>
        <v>107316711.66</v>
      </c>
    </row>
    <row r="39" spans="1:6" x14ac:dyDescent="0.25">
      <c r="A39" s="4" t="s">
        <v>50</v>
      </c>
      <c r="B39" s="5" t="s">
        <v>51</v>
      </c>
      <c r="C39" s="21">
        <v>53325385.280000001</v>
      </c>
      <c r="D39" s="21">
        <v>53255050.299999997</v>
      </c>
      <c r="E39" s="22">
        <v>88677597.019999996</v>
      </c>
      <c r="F39" s="22">
        <v>81090120.370000005</v>
      </c>
    </row>
    <row r="40" spans="1:6" ht="22.5" x14ac:dyDescent="0.25">
      <c r="A40" s="4" t="s">
        <v>52</v>
      </c>
      <c r="B40" s="5" t="s">
        <v>53</v>
      </c>
      <c r="C40" s="21">
        <v>21214959.239999998</v>
      </c>
      <c r="D40" s="21">
        <v>21214959.239999998</v>
      </c>
      <c r="E40" s="22">
        <v>26236591.390000001</v>
      </c>
      <c r="F40" s="22">
        <v>26226591.289999999</v>
      </c>
    </row>
    <row r="41" spans="1:6" s="12" customFormat="1" ht="14.25" x14ac:dyDescent="0.2">
      <c r="A41" s="13" t="s">
        <v>81</v>
      </c>
      <c r="B41" s="18" t="s">
        <v>92</v>
      </c>
      <c r="C41" s="14">
        <f>C42</f>
        <v>168582.39999999999</v>
      </c>
      <c r="D41" s="14">
        <f>D42</f>
        <v>168582.39999999999</v>
      </c>
      <c r="E41" s="14">
        <f t="shared" ref="E41:F41" si="7">E42</f>
        <v>1592650.79</v>
      </c>
      <c r="F41" s="14">
        <f t="shared" si="7"/>
        <v>1592650.79</v>
      </c>
    </row>
    <row r="42" spans="1:6" x14ac:dyDescent="0.25">
      <c r="A42" s="4" t="s">
        <v>54</v>
      </c>
      <c r="B42" s="5" t="s">
        <v>55</v>
      </c>
      <c r="C42" s="21">
        <v>168582.39999999999</v>
      </c>
      <c r="D42" s="21">
        <v>168582.39999999999</v>
      </c>
      <c r="E42" s="22">
        <v>1592650.79</v>
      </c>
      <c r="F42" s="22">
        <v>1592650.79</v>
      </c>
    </row>
    <row r="43" spans="1:6" s="12" customFormat="1" ht="14.25" x14ac:dyDescent="0.2">
      <c r="A43" s="13" t="s">
        <v>82</v>
      </c>
      <c r="B43" s="18" t="s">
        <v>91</v>
      </c>
      <c r="C43" s="14">
        <f>SUM(C44:C47)</f>
        <v>37958006.649999999</v>
      </c>
      <c r="D43" s="14">
        <f>SUM(D44:D47)</f>
        <v>34498933.859999999</v>
      </c>
      <c r="E43" s="14">
        <f t="shared" ref="E43:F43" si="8">SUM(E44:E47)</f>
        <v>37450260.5</v>
      </c>
      <c r="F43" s="14">
        <f t="shared" si="8"/>
        <v>33285430.350000001</v>
      </c>
    </row>
    <row r="44" spans="1:6" x14ac:dyDescent="0.25">
      <c r="A44" s="4" t="s">
        <v>56</v>
      </c>
      <c r="B44" s="5" t="s">
        <v>57</v>
      </c>
      <c r="C44" s="21">
        <v>2552602.85</v>
      </c>
      <c r="D44" s="21">
        <v>2552602.85</v>
      </c>
      <c r="E44" s="22">
        <v>3421433.51</v>
      </c>
      <c r="F44" s="22">
        <v>3421433.51</v>
      </c>
    </row>
    <row r="45" spans="1:6" x14ac:dyDescent="0.25">
      <c r="A45" s="4" t="s">
        <v>58</v>
      </c>
      <c r="B45" s="5" t="s">
        <v>59</v>
      </c>
      <c r="C45" s="21">
        <v>29267422.379999999</v>
      </c>
      <c r="D45" s="21">
        <v>26520596.739999998</v>
      </c>
      <c r="E45" s="22">
        <v>23390553.399999999</v>
      </c>
      <c r="F45" s="22">
        <v>21619528.23</v>
      </c>
    </row>
    <row r="46" spans="1:6" x14ac:dyDescent="0.25">
      <c r="A46" s="4" t="s">
        <v>60</v>
      </c>
      <c r="B46" s="5" t="s">
        <v>61</v>
      </c>
      <c r="C46" s="21">
        <v>4884081.42</v>
      </c>
      <c r="D46" s="21">
        <v>4444601.7300000004</v>
      </c>
      <c r="E46" s="22">
        <v>9293507.5899999999</v>
      </c>
      <c r="F46" s="22">
        <v>7331504.5700000003</v>
      </c>
    </row>
    <row r="47" spans="1:6" ht="22.5" x14ac:dyDescent="0.25">
      <c r="A47" s="4" t="s">
        <v>62</v>
      </c>
      <c r="B47" s="5" t="s">
        <v>63</v>
      </c>
      <c r="C47" s="21">
        <v>1253900</v>
      </c>
      <c r="D47" s="21">
        <v>981132.54</v>
      </c>
      <c r="E47" s="22">
        <v>1344766</v>
      </c>
      <c r="F47" s="22">
        <v>912964.04</v>
      </c>
    </row>
    <row r="48" spans="1:6" s="12" customFormat="1" ht="14.25" x14ac:dyDescent="0.2">
      <c r="A48" s="13" t="s">
        <v>83</v>
      </c>
      <c r="B48" s="18" t="s">
        <v>90</v>
      </c>
      <c r="C48" s="14">
        <f>C49</f>
        <v>5854300</v>
      </c>
      <c r="D48" s="14">
        <f>D49</f>
        <v>5854300</v>
      </c>
      <c r="E48" s="14">
        <f t="shared" ref="E48:F48" si="9">E49</f>
        <v>9165100</v>
      </c>
      <c r="F48" s="14">
        <f t="shared" si="9"/>
        <v>9165100</v>
      </c>
    </row>
    <row r="49" spans="1:6" x14ac:dyDescent="0.25">
      <c r="A49" s="4" t="s">
        <v>64</v>
      </c>
      <c r="B49" s="5" t="s">
        <v>65</v>
      </c>
      <c r="C49" s="21">
        <v>5854300</v>
      </c>
      <c r="D49" s="21">
        <v>5854300</v>
      </c>
      <c r="E49" s="22">
        <v>9165100</v>
      </c>
      <c r="F49" s="22">
        <v>9165100</v>
      </c>
    </row>
    <row r="50" spans="1:6" s="12" customFormat="1" ht="21" x14ac:dyDescent="0.2">
      <c r="A50" s="13" t="s">
        <v>84</v>
      </c>
      <c r="B50" s="18" t="s">
        <v>89</v>
      </c>
      <c r="C50" s="14">
        <f t="shared" ref="C50:F50" si="10">C51</f>
        <v>9013.7000000000007</v>
      </c>
      <c r="D50" s="14">
        <f t="shared" si="10"/>
        <v>9013.7000000000007</v>
      </c>
      <c r="E50" s="14">
        <f t="shared" si="10"/>
        <v>0</v>
      </c>
      <c r="F50" s="14">
        <f t="shared" si="10"/>
        <v>0</v>
      </c>
    </row>
    <row r="51" spans="1:6" ht="22.5" x14ac:dyDescent="0.25">
      <c r="A51" s="4" t="s">
        <v>66</v>
      </c>
      <c r="B51" s="5" t="s">
        <v>67</v>
      </c>
      <c r="C51" s="6">
        <v>9013.7000000000007</v>
      </c>
      <c r="D51" s="6">
        <v>9013.7000000000007</v>
      </c>
      <c r="E51" s="6">
        <v>0</v>
      </c>
      <c r="F51" s="6">
        <v>0</v>
      </c>
    </row>
    <row r="52" spans="1:6" s="12" customFormat="1" ht="31.5" x14ac:dyDescent="0.2">
      <c r="A52" s="13" t="s">
        <v>85</v>
      </c>
      <c r="B52" s="18" t="s">
        <v>88</v>
      </c>
      <c r="C52" s="14">
        <f>SUM(C53:C54)</f>
        <v>0</v>
      </c>
      <c r="D52" s="14">
        <f>SUM(D53:D54)</f>
        <v>0</v>
      </c>
      <c r="E52" s="14">
        <f t="shared" ref="E52:F52" si="11">SUM(E53:E54)</f>
        <v>0</v>
      </c>
      <c r="F52" s="14">
        <f t="shared" si="11"/>
        <v>0</v>
      </c>
    </row>
    <row r="53" spans="1:6" ht="33.75" x14ac:dyDescent="0.25">
      <c r="A53" s="4" t="s">
        <v>68</v>
      </c>
      <c r="B53" s="5" t="s">
        <v>69</v>
      </c>
      <c r="C53" s="6"/>
      <c r="D53" s="6"/>
      <c r="E53" s="6"/>
      <c r="F53" s="6"/>
    </row>
    <row r="54" spans="1:6" ht="22.5" x14ac:dyDescent="0.25">
      <c r="A54" s="4" t="s">
        <v>70</v>
      </c>
      <c r="B54" s="5" t="s">
        <v>71</v>
      </c>
      <c r="C54" s="6"/>
      <c r="D54" s="6"/>
      <c r="E54" s="6"/>
      <c r="F54" s="6"/>
    </row>
    <row r="55" spans="1:6" x14ac:dyDescent="0.25">
      <c r="A55" s="9"/>
      <c r="B55" s="10" t="s">
        <v>87</v>
      </c>
      <c r="C55" s="11">
        <f>C52+C50+C48+C43+C41+C38+C32+C29+C24+C19+C15+C13+C5</f>
        <v>963455002.72000003</v>
      </c>
      <c r="D55" s="11">
        <f>D52+D50+D48+D43+D41+D38+D32+D29+D24+D19+D15+D13+D5</f>
        <v>894579467.17000008</v>
      </c>
      <c r="E55" s="11">
        <f>E52+E50+E48+E43+E41+E38+E32+E29+E24+E19+E15+E13+E5</f>
        <v>1060947905.62</v>
      </c>
      <c r="F55" s="11">
        <f>F52+F50+F48+F43+F41+F38+F32+F29+F24+F19+F15+F13+F5</f>
        <v>1009620681.3800001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2024-01-23T03:03:17Z</dcterms:modified>
</cp:coreProperties>
</file>