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ОТЧЕТ ОБ ИСПОЛНЕНИИ БЮДЖЕТА\Отчет об исполнении бюджета за 2024 год\Отчет об исполнении бюджета за 2024 год (проект)\Проект решения\"/>
    </mc:Choice>
  </mc:AlternateContent>
  <xr:revisionPtr revIDLastSave="0" documentId="13_ncr:1_{9042F342-58BC-459D-9C73-82845B6AEECD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ДЧБ" sheetId="1" r:id="rId1"/>
  </sheets>
  <definedNames>
    <definedName name="APPT" localSheetId="0">ДЧБ!#REF!</definedName>
    <definedName name="FIO" localSheetId="0">ДЧБ!#REF!</definedName>
    <definedName name="LAST_CELL" localSheetId="0">ДЧБ!#REF!</definedName>
    <definedName name="SIGN" localSheetId="0">ДЧБ!#REF!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15" i="1"/>
  <c r="F223" i="1" l="1"/>
  <c r="F222" i="1" s="1"/>
  <c r="E223" i="1"/>
  <c r="E222" i="1" s="1"/>
  <c r="F220" i="1"/>
  <c r="F219" i="1" s="1"/>
  <c r="E220" i="1"/>
  <c r="E219" i="1" s="1"/>
  <c r="H221" i="1"/>
  <c r="G221" i="1"/>
  <c r="F203" i="1"/>
  <c r="F202" i="1" s="1"/>
  <c r="E203" i="1"/>
  <c r="E202" i="1" s="1"/>
  <c r="F217" i="1"/>
  <c r="F216" i="1" s="1"/>
  <c r="E217" i="1"/>
  <c r="E216" i="1" s="1"/>
  <c r="G212" i="1"/>
  <c r="H212" i="1"/>
  <c r="G211" i="1"/>
  <c r="H211" i="1"/>
  <c r="G208" i="1"/>
  <c r="H208" i="1"/>
  <c r="H200" i="1"/>
  <c r="G200" i="1"/>
  <c r="F200" i="1"/>
  <c r="E200" i="1"/>
  <c r="H201" i="1"/>
  <c r="G201" i="1"/>
  <c r="F198" i="1"/>
  <c r="E198" i="1"/>
  <c r="F196" i="1"/>
  <c r="E196" i="1"/>
  <c r="F194" i="1"/>
  <c r="E194" i="1"/>
  <c r="H195" i="1"/>
  <c r="G195" i="1"/>
  <c r="F188" i="1"/>
  <c r="F187" i="1" s="1"/>
  <c r="F186" i="1" s="1"/>
  <c r="E188" i="1"/>
  <c r="E187" i="1" s="1"/>
  <c r="E186" i="1" s="1"/>
  <c r="F160" i="1"/>
  <c r="F184" i="1"/>
  <c r="E184" i="1"/>
  <c r="F182" i="1"/>
  <c r="E182" i="1"/>
  <c r="F180" i="1"/>
  <c r="E180" i="1"/>
  <c r="F159" i="1"/>
  <c r="E160" i="1"/>
  <c r="E159" i="1" s="1"/>
  <c r="F144" i="1"/>
  <c r="F143" i="1" s="1"/>
  <c r="E144" i="1"/>
  <c r="E143" i="1" s="1"/>
  <c r="G156" i="1"/>
  <c r="H156" i="1"/>
  <c r="G154" i="1"/>
  <c r="H154" i="1"/>
  <c r="G153" i="1"/>
  <c r="H153" i="1"/>
  <c r="G152" i="1"/>
  <c r="H152" i="1"/>
  <c r="G151" i="1"/>
  <c r="H151" i="1"/>
  <c r="F141" i="1"/>
  <c r="E141" i="1"/>
  <c r="F139" i="1"/>
  <c r="E139" i="1"/>
  <c r="F137" i="1"/>
  <c r="E137" i="1"/>
  <c r="F135" i="1"/>
  <c r="F134" i="1" s="1"/>
  <c r="E135" i="1"/>
  <c r="E134" i="1" s="1"/>
  <c r="F131" i="1"/>
  <c r="F130" i="1" s="1"/>
  <c r="E131" i="1"/>
  <c r="E130" i="1" s="1"/>
  <c r="F128" i="1"/>
  <c r="E128" i="1"/>
  <c r="F126" i="1"/>
  <c r="E126" i="1"/>
  <c r="F117" i="1"/>
  <c r="E117" i="1"/>
  <c r="H118" i="1"/>
  <c r="G118" i="1"/>
  <c r="H119" i="1"/>
  <c r="G119" i="1"/>
  <c r="F120" i="1"/>
  <c r="E120" i="1"/>
  <c r="G122" i="1"/>
  <c r="H122" i="1"/>
  <c r="F115" i="1"/>
  <c r="E115" i="1"/>
  <c r="F113" i="1"/>
  <c r="E113" i="1"/>
  <c r="F109" i="1"/>
  <c r="E109" i="1"/>
  <c r="G111" i="1"/>
  <c r="H111" i="1"/>
  <c r="F106" i="1"/>
  <c r="E106" i="1"/>
  <c r="G107" i="1"/>
  <c r="H107" i="1"/>
  <c r="F104" i="1"/>
  <c r="E104" i="1"/>
  <c r="F102" i="1"/>
  <c r="E102" i="1"/>
  <c r="F100" i="1"/>
  <c r="E100" i="1"/>
  <c r="F97" i="1"/>
  <c r="E97" i="1"/>
  <c r="F94" i="1"/>
  <c r="E94" i="1"/>
  <c r="F91" i="1"/>
  <c r="E91" i="1"/>
  <c r="F87" i="1"/>
  <c r="E87" i="1"/>
  <c r="F84" i="1"/>
  <c r="E84" i="1"/>
  <c r="H82" i="1"/>
  <c r="F81" i="1"/>
  <c r="E81" i="1"/>
  <c r="G82" i="1"/>
  <c r="F79" i="1"/>
  <c r="E79" i="1"/>
  <c r="F75" i="1"/>
  <c r="E75" i="1"/>
  <c r="F73" i="1"/>
  <c r="E73" i="1"/>
  <c r="F70" i="1"/>
  <c r="F69" i="1" s="1"/>
  <c r="E70" i="1"/>
  <c r="E69" i="1" s="1"/>
  <c r="F65" i="1"/>
  <c r="F63" i="1" s="1"/>
  <c r="F62" i="1" s="1"/>
  <c r="E65" i="1"/>
  <c r="E63" i="1" s="1"/>
  <c r="E62" i="1" s="1"/>
  <c r="G67" i="1"/>
  <c r="H67" i="1"/>
  <c r="F60" i="1"/>
  <c r="E60" i="1"/>
  <c r="F58" i="1"/>
  <c r="E58" i="1"/>
  <c r="H56" i="1"/>
  <c r="F55" i="1"/>
  <c r="E55" i="1"/>
  <c r="G56" i="1"/>
  <c r="F53" i="1"/>
  <c r="E53" i="1"/>
  <c r="F50" i="1"/>
  <c r="E50" i="1"/>
  <c r="F47" i="1"/>
  <c r="E47" i="1"/>
  <c r="F45" i="1"/>
  <c r="E45" i="1"/>
  <c r="F42" i="1"/>
  <c r="E42" i="1"/>
  <c r="F37" i="1"/>
  <c r="E37" i="1"/>
  <c r="G39" i="1"/>
  <c r="H39" i="1"/>
  <c r="F17" i="1"/>
  <c r="E17" i="1"/>
  <c r="F20" i="1"/>
  <c r="E20" i="1"/>
  <c r="F25" i="1"/>
  <c r="E25" i="1"/>
  <c r="H194" i="1" l="1"/>
  <c r="H219" i="1"/>
  <c r="G220" i="1"/>
  <c r="H220" i="1"/>
  <c r="E158" i="1"/>
  <c r="G219" i="1"/>
  <c r="F158" i="1"/>
  <c r="G194" i="1"/>
  <c r="F49" i="1"/>
  <c r="F41" i="1" s="1"/>
  <c r="F40" i="1" s="1"/>
  <c r="E90" i="1"/>
  <c r="E89" i="1" s="1"/>
  <c r="E125" i="1"/>
  <c r="E124" i="1" s="1"/>
  <c r="E123" i="1" s="1"/>
  <c r="F90" i="1"/>
  <c r="F89" i="1" s="1"/>
  <c r="F72" i="1"/>
  <c r="F68" i="1" s="1"/>
  <c r="F125" i="1"/>
  <c r="F124" i="1" s="1"/>
  <c r="F123" i="1" s="1"/>
  <c r="H55" i="1"/>
  <c r="E78" i="1"/>
  <c r="H117" i="1"/>
  <c r="E49" i="1"/>
  <c r="E41" i="1" s="1"/>
  <c r="E57" i="1"/>
  <c r="F78" i="1"/>
  <c r="F57" i="1"/>
  <c r="F16" i="1"/>
  <c r="E72" i="1"/>
  <c r="E68" i="1" s="1"/>
  <c r="H81" i="1"/>
  <c r="G117" i="1"/>
  <c r="E16" i="1"/>
  <c r="E83" i="1"/>
  <c r="F83" i="1"/>
  <c r="G81" i="1"/>
  <c r="G55" i="1"/>
  <c r="G213" i="1"/>
  <c r="H213" i="1"/>
  <c r="G197" i="1"/>
  <c r="H197" i="1"/>
  <c r="G196" i="1"/>
  <c r="H196" i="1"/>
  <c r="G147" i="1"/>
  <c r="H147" i="1"/>
  <c r="G76" i="1"/>
  <c r="H76" i="1"/>
  <c r="G75" i="1"/>
  <c r="H75" i="1"/>
  <c r="G52" i="1"/>
  <c r="H52" i="1"/>
  <c r="F77" i="1" l="1"/>
  <c r="E40" i="1"/>
  <c r="E77" i="1"/>
  <c r="F15" i="1"/>
  <c r="F14" i="1" s="1"/>
  <c r="E15" i="1"/>
  <c r="E14" i="1" s="1"/>
  <c r="G216" i="1"/>
  <c r="H216" i="1"/>
  <c r="G215" i="1"/>
  <c r="H215" i="1"/>
  <c r="G214" i="1"/>
  <c r="H214" i="1"/>
  <c r="G210" i="1"/>
  <c r="H210" i="1"/>
  <c r="G209" i="1"/>
  <c r="H209" i="1"/>
  <c r="G207" i="1"/>
  <c r="H207" i="1"/>
  <c r="G206" i="1"/>
  <c r="H206" i="1"/>
  <c r="G205" i="1"/>
  <c r="H205" i="1"/>
  <c r="G174" i="1"/>
  <c r="H174" i="1"/>
  <c r="G140" i="1"/>
  <c r="H140" i="1"/>
  <c r="G139" i="1"/>
  <c r="H139" i="1"/>
  <c r="G108" i="1"/>
  <c r="H108" i="1"/>
  <c r="G98" i="1"/>
  <c r="H98" i="1"/>
  <c r="G93" i="1"/>
  <c r="H93" i="1"/>
  <c r="H61" i="1"/>
  <c r="H60" i="1"/>
  <c r="G54" i="1"/>
  <c r="H54" i="1"/>
  <c r="G53" i="1"/>
  <c r="H53" i="1"/>
  <c r="G180" i="1" l="1"/>
  <c r="H180" i="1"/>
  <c r="H113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49" i="1"/>
  <c r="H50" i="1"/>
  <c r="H51" i="1"/>
  <c r="H57" i="1"/>
  <c r="H58" i="1"/>
  <c r="H59" i="1"/>
  <c r="H62" i="1"/>
  <c r="H63" i="1"/>
  <c r="H64" i="1"/>
  <c r="H65" i="1"/>
  <c r="H66" i="1"/>
  <c r="H68" i="1"/>
  <c r="H69" i="1"/>
  <c r="H70" i="1"/>
  <c r="H71" i="1"/>
  <c r="H72" i="1"/>
  <c r="H73" i="1"/>
  <c r="H74" i="1"/>
  <c r="H77" i="1"/>
  <c r="H78" i="1"/>
  <c r="H79" i="1"/>
  <c r="H80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9" i="1"/>
  <c r="H100" i="1"/>
  <c r="H101" i="1"/>
  <c r="H102" i="1"/>
  <c r="H103" i="1"/>
  <c r="H104" i="1"/>
  <c r="H105" i="1"/>
  <c r="H106" i="1"/>
  <c r="H109" i="1"/>
  <c r="H110" i="1"/>
  <c r="H112" i="1"/>
  <c r="H114" i="1"/>
  <c r="H115" i="1"/>
  <c r="H116" i="1"/>
  <c r="H120" i="1"/>
  <c r="H121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41" i="1"/>
  <c r="H142" i="1"/>
  <c r="H143" i="1"/>
  <c r="H144" i="1"/>
  <c r="H145" i="1"/>
  <c r="H146" i="1"/>
  <c r="H148" i="1"/>
  <c r="H149" i="1"/>
  <c r="H150" i="1"/>
  <c r="H155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5" i="1"/>
  <c r="H176" i="1"/>
  <c r="H177" i="1"/>
  <c r="H178" i="1"/>
  <c r="H179" i="1"/>
  <c r="H181" i="1"/>
  <c r="H182" i="1"/>
  <c r="H183" i="1"/>
  <c r="H186" i="1"/>
  <c r="H187" i="1"/>
  <c r="H188" i="1"/>
  <c r="H189" i="1"/>
  <c r="H190" i="1"/>
  <c r="H191" i="1"/>
  <c r="H192" i="1"/>
  <c r="H193" i="1"/>
  <c r="H198" i="1"/>
  <c r="H199" i="1"/>
  <c r="H202" i="1"/>
  <c r="H203" i="1"/>
  <c r="H204" i="1"/>
  <c r="H217" i="1"/>
  <c r="H218" i="1"/>
  <c r="H222" i="1"/>
  <c r="H223" i="1"/>
  <c r="H224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7" i="1"/>
  <c r="G58" i="1"/>
  <c r="G59" i="1"/>
  <c r="G62" i="1"/>
  <c r="G63" i="1"/>
  <c r="G64" i="1"/>
  <c r="G65" i="1"/>
  <c r="G66" i="1"/>
  <c r="G68" i="1"/>
  <c r="G69" i="1"/>
  <c r="G70" i="1"/>
  <c r="G71" i="1"/>
  <c r="G72" i="1"/>
  <c r="G73" i="1"/>
  <c r="G74" i="1"/>
  <c r="G77" i="1"/>
  <c r="G78" i="1"/>
  <c r="G79" i="1"/>
  <c r="G80" i="1"/>
  <c r="G83" i="1"/>
  <c r="G84" i="1"/>
  <c r="G85" i="1"/>
  <c r="G86" i="1"/>
  <c r="G87" i="1"/>
  <c r="G88" i="1"/>
  <c r="G89" i="1"/>
  <c r="G90" i="1"/>
  <c r="G91" i="1"/>
  <c r="G92" i="1"/>
  <c r="G94" i="1"/>
  <c r="G95" i="1"/>
  <c r="G96" i="1"/>
  <c r="G97" i="1"/>
  <c r="G99" i="1"/>
  <c r="G100" i="1"/>
  <c r="G101" i="1"/>
  <c r="G102" i="1"/>
  <c r="G103" i="1"/>
  <c r="G104" i="1"/>
  <c r="G105" i="1"/>
  <c r="G106" i="1"/>
  <c r="G109" i="1"/>
  <c r="G110" i="1"/>
  <c r="G112" i="1"/>
  <c r="G115" i="1"/>
  <c r="G116" i="1"/>
  <c r="G120" i="1"/>
  <c r="G121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41" i="1"/>
  <c r="G142" i="1"/>
  <c r="G143" i="1"/>
  <c r="G144" i="1"/>
  <c r="G145" i="1"/>
  <c r="G146" i="1"/>
  <c r="G148" i="1"/>
  <c r="G149" i="1"/>
  <c r="G150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5" i="1"/>
  <c r="G176" i="1"/>
  <c r="G177" i="1"/>
  <c r="G178" i="1"/>
  <c r="G179" i="1"/>
  <c r="G181" i="1"/>
  <c r="G182" i="1"/>
  <c r="G183" i="1"/>
  <c r="G186" i="1"/>
  <c r="G187" i="1"/>
  <c r="G188" i="1"/>
  <c r="G189" i="1"/>
  <c r="G190" i="1"/>
  <c r="G191" i="1"/>
  <c r="G192" i="1"/>
  <c r="G193" i="1"/>
  <c r="G198" i="1"/>
  <c r="G199" i="1"/>
  <c r="G202" i="1"/>
  <c r="G203" i="1"/>
  <c r="G204" i="1"/>
  <c r="G217" i="1"/>
  <c r="G218" i="1"/>
  <c r="G222" i="1"/>
  <c r="G223" i="1"/>
  <c r="G224" i="1"/>
  <c r="G14" i="1"/>
</calcChain>
</file>

<file path=xl/sharedStrings.xml><?xml version="1.0" encoding="utf-8"?>
<sst xmlns="http://schemas.openxmlformats.org/spreadsheetml/2006/main" count="654" uniqueCount="433">
  <si>
    <t>Итого</t>
  </si>
  <si>
    <t>006</t>
  </si>
  <si>
    <t>10000000000000000</t>
  </si>
  <si>
    <t>11600000000000000</t>
  </si>
  <si>
    <t>11601000010000140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</si>
  <si>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</si>
  <si>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</si>
  <si>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</si>
  <si>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</si>
  <si>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</si>
  <si>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</si>
  <si>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009</t>
  </si>
  <si>
    <t>Прочие доходы от компенсации затрат бюджетов муниципальных районов</t>
  </si>
  <si>
    <t>11300000000000000</t>
  </si>
  <si>
    <t>11302000000000130</t>
  </si>
  <si>
    <t>20000000000000000</t>
  </si>
  <si>
    <t>20200000000000000</t>
  </si>
  <si>
    <t>20210000000000150</t>
  </si>
  <si>
    <t>20215001000000150</t>
  </si>
  <si>
    <t>Дотации бюджетам муниципальных районов на выравнивание бюджетной обеспеченности</t>
  </si>
  <si>
    <t>20215001050000150</t>
  </si>
  <si>
    <t>20215002000000150</t>
  </si>
  <si>
    <t>Дотации бюджетам муниципальных районов на поддержку мер по обеспечению сбалансированности бюджетов</t>
  </si>
  <si>
    <t>20215002050000150</t>
  </si>
  <si>
    <t>20219999000000150</t>
  </si>
  <si>
    <t>20219999050000150</t>
  </si>
  <si>
    <t>20219999052722150</t>
  </si>
  <si>
    <t>Дотации бюджетам муниципальных районов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</t>
  </si>
  <si>
    <t>20219999052724150</t>
  </si>
  <si>
    <t>Дотации на частичную компенсацию расходов на повышение оплаты труда отдельным категориям работников бюджетной сферы Красноярского края</t>
  </si>
  <si>
    <t>20220000000000150</t>
  </si>
  <si>
    <t>20225304050000150</t>
  </si>
  <si>
    <t>20225519000000150</t>
  </si>
  <si>
    <t>20225519050000150</t>
  </si>
  <si>
    <t>20229999000000150</t>
  </si>
  <si>
    <t>20229999050000150</t>
  </si>
  <si>
    <t>20229999057456150</t>
  </si>
  <si>
    <t>Субсидии на поддержку деятельности муниципальных молодежных центров, в рамках Государственной программы Красноярского края "Молодежь Красноярского края в ХХI веке"</t>
  </si>
  <si>
    <t>20229999057488150</t>
  </si>
  <si>
    <t>Субсидии на комплектование книжных фондов библиотек муниципальных образований Красноярского края</t>
  </si>
  <si>
    <t>20229999057563150</t>
  </si>
  <si>
    <t>Субсидии на развитие инфраструктуры общеобразовательных организаций в рамках подпрограммы "Развитие дошкольного, общего и дополнительного образования"</t>
  </si>
  <si>
    <t>20229999057840150</t>
  </si>
  <si>
    <t>20230000000000150</t>
  </si>
  <si>
    <t>20230024000000150</t>
  </si>
  <si>
    <t>20230024050000150</t>
  </si>
  <si>
    <t>20230024050289150</t>
  </si>
  <si>
    <t>Субвенции бюджетам муниципальных районов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от11 июля 2019 года №7-2988)</t>
  </si>
  <si>
    <t>20230024057408150</t>
  </si>
  <si>
    <t>Субвенции на получение общедоступного и бесплатного дошкольного образования в части обеспечения деятельности административно-хозяйственного, учебно-вспомогательного персонала и иных работников образовательных организаций</t>
  </si>
  <si>
    <t>20230024057409150</t>
  </si>
  <si>
    <t>Субвенции на получение общедоступного и бесплатного начального общего, основного общего,среднего общего образования в части обеспечения деятельности административно-хозяйственного, учебно-вспомогательного персонала и иных работников образовательных организаций</t>
  </si>
  <si>
    <t>20230024057429150</t>
  </si>
  <si>
    <t>Субвенции на осуществление уведомительной регистрации коллективных договоров и территориальных соглашений и контроля за их выполнением ЗК от 30.01.14 г. № 6-2056</t>
  </si>
  <si>
    <t>20230024057514150</t>
  </si>
  <si>
    <t>Субвенции на выполнение государственных полномочий по созданию и обеспечению деятельности административных комиссий ЗК от 23.04.09 №8-3170</t>
  </si>
  <si>
    <t>20230024057517150</t>
  </si>
  <si>
    <t>Субвенции на исполнение отдельных государственных полномочий по решению вопросов поддержки сельскохозяйственного производства</t>
  </si>
  <si>
    <t>20230024057518150</t>
  </si>
  <si>
    <t>20230024057519150</t>
  </si>
  <si>
    <t>Субвенции на осуществление государственных полномочий в области архивного дела ЗК от 21.12.10 г. № 11-5564</t>
  </si>
  <si>
    <t>20230024057552150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</si>
  <si>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ЗК 20.12.07 №4-1089</t>
  </si>
  <si>
    <t>20230024057554150</t>
  </si>
  <si>
    <t>Субвенции на реализацию государственных полномочий по обеспечению содержания в муниципальных дошкольных образовательных учреждениях (группах) детей без взимания родительской платы ЗК 27.12.05 №17-4379</t>
  </si>
  <si>
    <t>20230024057564150</t>
  </si>
  <si>
    <t>Субвенции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(полного) общего образования в общеобразовательных учреждениях края, в том числе негосударственных образовательных учреждениях, прошедших государственную аккредитацию и реализующих основные общеобразовательные программы, в размере, необходимом для реализации основных общеобразовательных программ, в соответствии с подпунктом 6.1 статьи 29 Закона Российской Федерации от 29 декабря 2012 года
№ 273-ФЗ «Об образовании»"</t>
  </si>
  <si>
    <t>20230024057566150</t>
  </si>
  <si>
    <t>Субвенции на реализацию государственных полномочий по обеспечению питанием детей, обучающихся в муниципальных общеобразовательных учреждениях, без взимания платы</t>
  </si>
  <si>
    <t>20230024057570150</t>
  </si>
  <si>
    <t>20230024057588150</t>
  </si>
  <si>
    <t>20230024057601150</t>
  </si>
  <si>
    <t>Субвенции на реализацию государственных полномочий по расчету и предоставлению дотаций поселениям, входящим в состав муниципального района края ЗК 29.11.05 №16-4081</t>
  </si>
  <si>
    <t>20230024057604150</t>
  </si>
  <si>
    <t>Субвенции на осуществление государственных полномочий по созданию и обеспечению деятельности комиссий по делам несовершеннолетних и защите их прав ЗК от 26.12.06 №21-5589</t>
  </si>
  <si>
    <t>20230024057649150</t>
  </si>
  <si>
    <t>Субвенции на реализацию Закона края "О наделении органов местного самоуправления муниципальных районов полномочиями по обеспечению отдыха и оздоровления детей"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</si>
  <si>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</si>
  <si>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имеющим в соответствии с федеральным законодательством статус детей сирот, детей, оставшихся без попечения родителей</t>
  </si>
  <si>
    <t>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</si>
  <si>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</si>
  <si>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</si>
  <si>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</si>
  <si>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</si>
  <si>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20235118050000150</t>
  </si>
  <si>
    <t>20240000000000150</t>
  </si>
  <si>
    <t>20240014000000150</t>
  </si>
  <si>
    <t>20240014050000150</t>
  </si>
  <si>
    <t>20240014050001150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</si>
  <si>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(культура)</t>
  </si>
  <si>
    <t>20240014050002150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</si>
  <si>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(ФК и спорт)</t>
  </si>
  <si>
    <t>20240014050003150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</si>
  <si>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(в области молодежной политики)</t>
  </si>
  <si>
    <t>20240014050004150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</si>
  <si>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(градостроительная деятельность)</t>
  </si>
  <si>
    <t>20240014050005150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</si>
  <si>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(тепло, центральное водоснабжение, водоотведение, контроль за подготовкой к отопительному
сезону)</t>
  </si>
  <si>
    <t>20245303050000150</t>
  </si>
  <si>
    <t>Межбюджетные трансферты, передаваемые бюджетам на ежемесячное денежное вознагрождение за классное руководство педагогическим работникам государственных и муниципальных общеобразовательных организаций</t>
  </si>
  <si>
    <t>20249999000000150</t>
  </si>
  <si>
    <t>20249999050000150</t>
  </si>
  <si>
    <t>20249999057745150</t>
  </si>
  <si>
    <t>Иные межбюджетные трансферты бюджетам муниципальных районов за содействие развитию налогового потенциала в рамках подпрограммы "Содействие развитию налогового потенциала муниципальных образований"</t>
  </si>
  <si>
    <t>21900000000000000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</si>
  <si>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</si>
  <si>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21900000050000150</t>
  </si>
  <si>
    <t>21960010050000150</t>
  </si>
  <si>
    <t>015</t>
  </si>
  <si>
    <t>11100000000000000</t>
  </si>
  <si>
    <t>11105000000000120</t>
  </si>
  <si>
    <t>11105010000000120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</si>
  <si>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</si>
  <si>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</si>
  <si>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</si>
  <si>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</si>
  <si>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</si>
  <si>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</si>
  <si>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11105025050000120</t>
  </si>
  <si>
    <t>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</si>
  <si>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</si>
  <si>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11105075050000120</t>
  </si>
  <si>
    <t>11105300000000120</t>
  </si>
  <si>
    <t>Плата по соглашениям об установлении сервитута, заключенным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</t>
  </si>
  <si>
    <t>11105310000000120</t>
  </si>
  <si>
    <t>11105314100000120</t>
  </si>
  <si>
    <t>11109000000000120</t>
  </si>
  <si>
    <t>11109040000000120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</si>
  <si>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</si>
  <si>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</si>
  <si>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Доходы, поступающие в порядке возмещения расходов, понесенных в связи с эксплуатацией имущества муниципальных районов</t>
  </si>
  <si>
    <t>11302060000000130</t>
  </si>
  <si>
    <t>11302065050000130</t>
  </si>
  <si>
    <t>11400000000000000</t>
  </si>
  <si>
    <t>11402000000000000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</si>
  <si>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</si>
  <si>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11402050050000410</t>
  </si>
  <si>
    <t>11402053050000410</t>
  </si>
  <si>
    <t>11406000000000430</t>
  </si>
  <si>
    <t>11406010000000430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</si>
  <si>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</si>
  <si>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</si>
  <si>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</si>
  <si>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</si>
  <si>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11406020000000430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</si>
  <si>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</si>
  <si>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11406025050000430</t>
  </si>
  <si>
    <t>11609040050000140</t>
  </si>
  <si>
    <t>031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</si>
  <si>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</si>
  <si>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11611050010000140</t>
  </si>
  <si>
    <t>048</t>
  </si>
  <si>
    <t>11200000000000000</t>
  </si>
  <si>
    <t>11201000010000120</t>
  </si>
  <si>
    <t>11201010010000120</t>
  </si>
  <si>
    <t>Плата за выбросы загрязняющих веществ в атмосферный воздух стационарными объектами</t>
  </si>
  <si>
    <t>11201040010000120</t>
  </si>
  <si>
    <t>11201041010000120</t>
  </si>
  <si>
    <t>Плата за размещение отходов производства</t>
  </si>
  <si>
    <t>079</t>
  </si>
  <si>
    <t>11301000000000130</t>
  </si>
  <si>
    <t>11301990000000130</t>
  </si>
  <si>
    <t>11301995050000130</t>
  </si>
  <si>
    <t>182</t>
  </si>
  <si>
    <t>10100000000000000</t>
  </si>
  <si>
    <t>10101000000000110</t>
  </si>
  <si>
    <t>10101010000000110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</si>
  <si>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</si>
  <si>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</si>
  <si>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10102000010000110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</si>
  <si>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</si>
  <si>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</si>
  <si>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</si>
  <si>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</si>
  <si>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</si>
  <si>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</si>
  <si>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</si>
  <si>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</si>
  <si>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10500000000000000</t>
  </si>
  <si>
    <t>10501000000000110</t>
  </si>
  <si>
    <t>10501010010000110</t>
  </si>
  <si>
    <t>10501011010000110</t>
  </si>
  <si>
    <t>Налог, взимаемый с налогоплательщиков, выбравших в качестве объекта налогообложения доходы</t>
  </si>
  <si>
    <t>10501020010000110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</si>
  <si>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</si>
  <si>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</si>
  <si>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10502000020000110</t>
  </si>
  <si>
    <t>10502010020000110</t>
  </si>
  <si>
    <t>Единый налог на вмененный доход для отдельных видов деятельности</t>
  </si>
  <si>
    <t>10503000010000110</t>
  </si>
  <si>
    <t>10503010010000110</t>
  </si>
  <si>
    <t>Единый сельскохозяйственный налог</t>
  </si>
  <si>
    <t>10504000020000110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</si>
  <si>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</si>
  <si>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</si>
  <si>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10800000000000000</t>
  </si>
  <si>
    <t>10803000010000110</t>
  </si>
  <si>
    <t>Государственная пошлина по делам, рассматриваемым в судах общей юрисдикции, мировыми судьями</t>
  </si>
  <si>
    <t>439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</si>
  <si>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</si>
  <si>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</si>
  <si>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</si>
  <si>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</si>
  <si>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</si>
  <si>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</si>
  <si>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</si>
  <si>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</si>
  <si>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</si>
  <si>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</si>
  <si>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</si>
  <si>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</si>
  <si>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</si>
  <si>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прибыль организаций, зачисляемый в бюджеты бюджетной системы Российской Федерации по соответствующим ставкам</t>
  </si>
  <si>
    <t>Налог на доходы физических лиц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</si>
  <si>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</si>
  <si>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</si>
  <si>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</si>
  <si>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в связи с применением патентной системы налогообложения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</si>
  <si>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</si>
  <si>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</si>
  <si>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</si>
  <si>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</si>
  <si>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</si>
  <si>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</si>
  <si>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 за негативное воздействие на окружающую среду</t>
  </si>
  <si>
    <t>Плата за размещение отходов производства и потребления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</si>
  <si>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</si>
  <si>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</si>
  <si>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</si>
  <si>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</si>
  <si>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</si>
  <si>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</si>
  <si>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ШТРАФЫ, САНКЦИИ, ВОЗМЕЩЕНИЕ УЩЕРБА</t>
  </si>
  <si>
    <t>11601050010000140</t>
  </si>
  <si>
    <t>Платежи, уплачиваемые в целях возмещения вреда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</si>
  <si>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</si>
  <si>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</si>
  <si>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</si>
  <si>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</si>
  <si>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</si>
  <si>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Прочие дотации</t>
  </si>
  <si>
    <t>Прочие дотации бюджетам муниципальных районов</t>
  </si>
  <si>
    <t>Субсидии бюджетам бюджетной системы Российской Федерации (межбюджетные субсидии)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</si>
  <si>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</si>
  <si>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</si>
  <si>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</si>
  <si>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</si>
  <si>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</si>
  <si>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</si>
  <si>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</si>
  <si>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</si>
  <si>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</si>
  <si>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</si>
  <si>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Наименование кода классификации доходов бюджета</t>
  </si>
  <si>
    <t>Код главного администратора</t>
  </si>
  <si>
    <t>Утверждено</t>
  </si>
  <si>
    <t>Исполнено</t>
  </si>
  <si>
    <t>%</t>
  </si>
  <si>
    <t>Отклонение</t>
  </si>
  <si>
    <t>№ строки</t>
  </si>
  <si>
    <t>1</t>
  </si>
  <si>
    <t>2</t>
  </si>
  <si>
    <t>3</t>
  </si>
  <si>
    <t>4</t>
  </si>
  <si>
    <t>5</t>
  </si>
  <si>
    <t>6</t>
  </si>
  <si>
    <t>7</t>
  </si>
  <si>
    <t>(рублей)</t>
  </si>
  <si>
    <t xml:space="preserve">к решению Козульского </t>
  </si>
  <si>
    <t>районного Совета депутатов</t>
  </si>
  <si>
    <t>Код дохода по бюджетной классификации</t>
  </si>
  <si>
    <t>код группы/код подгруппы/код статьи/код подстатьи/код элемента/код группы подвида/код аналитической группы подвида</t>
  </si>
  <si>
    <t>000</t>
  </si>
  <si>
    <t>ДОХОДЫ ОТ ОКАЗАНИЯ ПЛАТНЫХ УСЛУГ  И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</si>
  <si>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</si>
  <si>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</si>
  <si>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</si>
  <si>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</si>
  <si>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</si>
  <si>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</si>
  <si>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</si>
  <si>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</si>
  <si>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</si>
  <si>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</si>
  <si>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</si>
  <si>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</si>
  <si>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</si>
  <si>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</si>
  <si>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</si>
  <si>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</si>
  <si>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</si>
  <si>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</si>
  <si>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</si>
  <si>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</si>
  <si>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</si>
  <si>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</si>
  <si>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</si>
  <si>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11611000010000140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</si>
  <si>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</si>
  <si>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</si>
  <si>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</si>
  <si>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</si>
  <si>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</si>
  <si>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</si>
  <si>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</si>
  <si>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</si>
  <si>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</si>
  <si>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20245303000000150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</si>
  <si>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</si>
  <si>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</si>
  <si>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</si>
  <si>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</si>
  <si>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</si>
  <si>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</si>
  <si>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</si>
  <si>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Субсидии на осуществление(возмещение)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</si>
  <si>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Субвенции на реализацию ЗК от 13 июня 3013 г. № 4-1402 "Организация проведения мероприятий по отлову, учету, содержанию безнадзорных домашних животных</t>
  </si>
  <si>
    <t>Субвенции на реализацию мер дополнительной поддержки населения, направленных на соблюдение размера вносимой гражданами платы за коммунальные услуги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</si>
  <si>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</si>
  <si>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11105320000000120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</si>
  <si>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</si>
  <si>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 xml:space="preserve">Плата по соглашениям об установлении сервитута в отношении земельных участков после разграничения государственной собственности на землю </t>
  </si>
  <si>
    <t>11105325050000120</t>
  </si>
  <si>
    <t>11109080000000120</t>
  </si>
  <si>
    <t>11109080050000120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</si>
  <si>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</si>
  <si>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 районов, и на землях или земельных участках, государственная собственность на которые не разграничена</t>
  </si>
  <si>
    <t>20225497050000150</t>
  </si>
  <si>
    <t>20225497000000150</t>
  </si>
  <si>
    <t>Субсидии бюджетам муниципальных районов на реализацию мероприятий по обеспечению жильем молодых семей</t>
  </si>
  <si>
    <t>Субсидии бюджетам на реализацию мероприятий по обеспечению жильем молодых семей</t>
  </si>
  <si>
    <t>20229999057476150</t>
  </si>
  <si>
    <t>Субсидии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</si>
  <si>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20229999057607150</t>
  </si>
  <si>
    <t>20229999057668150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</si>
  <si>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субъектов малого и среднего предпринимательства"</t>
  </si>
  <si>
    <t>20230024057587150</t>
  </si>
  <si>
    <t>Субвенции на обеспечение жилыми помещениями детей-сирот и детей, оставшихся без попечения родителей, лиц из числа детей-сирот и детей, оставшихся бех попечения родителей.</t>
  </si>
  <si>
    <t>20249999050853150</t>
  </si>
  <si>
    <t>Иные межбюджетные трансферты бюджетам муниципальных районов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операции, по министерству образования Красноярского края в рамках непрограммных расходов отдельных органов исполнительной власти</t>
  </si>
  <si>
    <t>20249999057412150</t>
  </si>
  <si>
    <t>Иные межбюджетные трансферты на обеспечение первичных мер пожарной безопасности в рамках подпрограммы "Предупреждение, спасение, помощь населению в чрезвычайных ситуациях"</t>
  </si>
  <si>
    <t>20249999057418150</t>
  </si>
  <si>
    <t>Иные межбюджетные трансферты бюджетам муниципальных образований на поддержку физкультурно-спортивных клубов по месту жительства в рамках подпрограммы "Развитие массовой физической культуры и спорта" государственной программы Красноярского края "Развитие физической культуры и спорта"</t>
  </si>
  <si>
    <t>20249999057555150</t>
  </si>
  <si>
    <t>Иные межбюджетные трансферты бюджетам муниципальных образований на реализацию мероприятий по профилактике заболеваний путем организации и проведения акарицидных обработок наиболее посещаемых населением мест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здравоохранения»</t>
  </si>
  <si>
    <t>20249999057641150</t>
  </si>
  <si>
    <t>Иные 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подпрограммы «Поддержка местных инициатив» государственной программы Красноярского края «Содействие развитию местного самоуправления»</t>
  </si>
  <si>
    <t>20249999057749150</t>
  </si>
  <si>
    <t>Иные межбюджетные трансферты бюджетам муниципальных образований на реализацию проектов по решению вопросов местного значения, осуществляемых непосредственно населением на территории населенного пункта, в рамках подпрограммы «Поддержка муниципальных проектов по благоустройству территорий и повышению активности населения в решении вопросов местного значения» государственной программы Красноярского края «Содействие развитию местного самоуправления»</t>
  </si>
  <si>
    <t>Приложение № 2</t>
  </si>
  <si>
    <t>11105314130000120</t>
  </si>
  <si>
    <t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</si>
  <si>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11302990050000130</t>
  </si>
  <si>
    <t>11302995050000130</t>
  </si>
  <si>
    <t>Прочие доходы от компенсации затрат государства</t>
  </si>
  <si>
    <t>20229999057470150</t>
  </si>
  <si>
    <t>Субсидии на создание условий для предоставления горячего питания обучающимся общеобразовательных организаций</t>
  </si>
  <si>
    <t>20245179000000150</t>
  </si>
  <si>
    <t>20245179050000150</t>
  </si>
  <si>
    <t>Межбюджетные трансферты,передаваемые бюджетам муниципальных районов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</si>
  <si>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трансферты,передаваемые бюджетам 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</si>
  <si>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ПРОЧИЕ БЕЗВОЗМЕЗДНЫЕ ПОСТУПЛЕНИЯ</t>
  </si>
  <si>
    <t>Прочие безвозмездные поступления в бюджеты муниципальных районов</t>
  </si>
  <si>
    <t>20705000050000150</t>
  </si>
  <si>
    <t>20700000000000150</t>
  </si>
  <si>
    <t>20705030050000150</t>
  </si>
  <si>
    <t>ПЛАТЕЖИ ПРИ ПОЛЬЗОВАНИИ ПРИРОДНЫМИ РЕСУРСАМИ</t>
  </si>
  <si>
    <t>Доходы районного бюджета за 2024 год</t>
  </si>
  <si>
    <t>10807150010000110</t>
  </si>
  <si>
    <t>Государственная пошлина за выдачу разрешения на установку рекламной конструкции</t>
  </si>
  <si>
    <t>11105430000000120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</si>
  <si>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</si>
  <si>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</si>
  <si>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11201042010000120</t>
  </si>
  <si>
    <t>Плата за размещение твердых коммунальных отходов</t>
  </si>
  <si>
    <t>11402050050000440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</si>
  <si>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</si>
  <si>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11402053050000440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</si>
  <si>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</si>
  <si>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178</t>
  </si>
  <si>
    <t>120</t>
  </si>
  <si>
    <t>032</t>
  </si>
  <si>
    <t>11610000010000140</t>
  </si>
  <si>
    <t>Платежи в целях возмещения причиненного ущерба (убытков)</t>
  </si>
  <si>
    <t>11610120010000140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</si>
  <si>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</si>
  <si>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</si>
  <si>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</si>
  <si>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11610123010051140</t>
  </si>
  <si>
    <t>20225171000000150</t>
  </si>
  <si>
    <t>20225171050000150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</si>
  <si>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</si>
  <si>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</si>
  <si>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20229999057454150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</si>
  <si>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 в рамках подпрограммы «Патриотическое воспитание молодежи» государственной программы Красноярского края «Молодежь Красноярского края в XXI веке»</t>
  </si>
  <si>
    <t>20229999057582150</t>
  </si>
  <si>
    <t>Субсидии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</si>
  <si>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20229999057583150</t>
  </si>
  <si>
    <t>Субсидии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</si>
  <si>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Субсидии на реализацию муниципальных программ развития субъектов малого и среднего предпринимательства</t>
  </si>
  <si>
    <t>20229999057661150</t>
  </si>
  <si>
    <t>Субсидии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приоритетных отраслях</t>
  </si>
  <si>
    <t>20229999057675150</t>
  </si>
  <si>
    <t>Субсидии на приобретение извещателей дымовых автономных отдельным категориям граждан в целях оснащения ими жилых помещений в рамках ведомственного проекта "Предупреждение, спасение, помощь населению в чрезвычайных ситуациях"</t>
  </si>
  <si>
    <t>20235120000000150</t>
  </si>
  <si>
    <t>20235120050000150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</si>
  <si>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</si>
  <si>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</si>
  <si>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20245050000000150</t>
  </si>
  <si>
    <t>20245050050000150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</si>
  <si>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комплекса процессных мероприятий</t>
  </si>
  <si>
    <t>20245519000000150</t>
  </si>
  <si>
    <t>20245519050000150</t>
  </si>
  <si>
    <t>Иные межбюджетные трансферты, передаваемые бюджетам муниципальных районов на государственную поддержку лучших работников муниципальных учреждений культуры, находящихся на территориях сельских поселений</t>
  </si>
  <si>
    <t>Иные межбюджетные трансферты на государственную поддержку лучших работников муниципальных учреждений культуры, находящихся на территориях сельских поселений</t>
  </si>
  <si>
    <t>20249999051032150</t>
  </si>
  <si>
    <t>Иные межбюджетные трансферты из краевого бюджета на финансовое обеспечение расходов на увеличение размеров оплаты труда отдельным категориям работников бюджетной сферы</t>
  </si>
  <si>
    <t>20249999057459150</t>
  </si>
  <si>
    <t>Иные межбюджетные трансферты бюджетам муниципальных образований на софинансирование муниципальных программ формирования современной городской (сельской) среды в поселениях в рамках подпрограммы «Благоустройство дворовых и общественных территорий муниципальных образований» государственной программы Красноярского края «Содействие органам местного самоуправления в формировании современной городской среды»</t>
  </si>
  <si>
    <t>20249999057666150</t>
  </si>
  <si>
    <t>Иные межбюджетные трансферты бюджетам муниципальных образований на благоустройство кладбищ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</si>
  <si>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20249999057691150</t>
  </si>
  <si>
    <t>Иные межбюджетные трансферты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ведомственного проекта "Развитие земельно-имущественных отношений муниципальных образований края"</t>
  </si>
  <si>
    <t>20249999057848150</t>
  </si>
  <si>
    <t>Иные межбюджетные трансферты на устройство спортивных сооружений в сельской местности в рамках ведомственного проекта "Развитие физической культуры и массового спорта"</t>
  </si>
  <si>
    <t>Доходы бюджетов муниципальных районов от возврата иными организациями остатков субсидий прошлых лет</t>
  </si>
  <si>
    <t>21805030050000150</t>
  </si>
  <si>
    <t>Доходы бюджетов муниципальных районов от возврата организациями остатков субсидий прошлых лет</t>
  </si>
  <si>
    <t>21805000050000150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</si>
  <si>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</si>
  <si>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21800000000000150</t>
  </si>
  <si>
    <t>от 00.00.2025 № 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</si>
</sst>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7" x14ac:knownFonts="1">
    <font>
      <sz val="10"/>
      <name val="Arial"/>
    </font>
    <font>
      <sz val="8.5"/>
      <name val="MS Sans Serif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 applyBorder="1" applyAlignment="1" applyProtection="1"/>
    <xf numFmtId="0" fontId="3" fillId="0" borderId="0" xfId="0" applyFont="1"/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6" fillId="0" borderId="2" xfId="1" applyNumberFormat="1" applyFont="1" applyFill="1" applyBorder="1" applyAlignment="1">
      <alignment horizontal="left" wrapText="1" readingOrder="1"/>
    </xf>
    <xf numFmtId="0" fontId="6" fillId="0" borderId="2" xfId="1" applyNumberFormat="1" applyFont="1" applyFill="1" applyBorder="1" applyAlignment="1">
      <alignment horizontal="left" vertical="top" wrapText="1" readingOrder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/>
    </xf>
    <xf numFmtId="0" fontId="6" fillId="0" borderId="2" xfId="1" applyFont="1" applyBorder="1" applyAlignment="1">
      <alignment horizontal="left" wrapText="1" readingOrder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6" fillId="0" borderId="3" xfId="1" applyNumberFormat="1" applyFont="1" applyFill="1" applyBorder="1" applyAlignment="1">
      <alignment horizontal="left" vertical="top" wrapText="1" readingOrder="1"/>
    </xf>
    <xf numFmtId="4" fontId="3" fillId="0" borderId="1" xfId="0" applyNumberFormat="1" applyFont="1" applyFill="1" applyBorder="1" applyAlignment="1" applyProtection="1">
      <alignment horizontal="right"/>
    </xf>
    <xf numFmtId="0" fontId="6" fillId="0" borderId="2" xfId="1" applyNumberFormat="1" applyFont="1" applyFill="1" applyBorder="1" applyAlignment="1">
      <alignment horizontal="left" vertical="center" wrapText="1" readingOrder="1"/>
    </xf>
    <xf numFmtId="0" fontId="6" fillId="0" borderId="3" xfId="1" applyNumberFormat="1" applyFont="1" applyFill="1" applyBorder="1" applyAlignment="1">
      <alignment horizontal="left" wrapText="1" readingOrder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Border="1" applyAlignment="1" applyProtection="1">
      <alignment horizontal="center" wrapText="1"/>
    </xf>
  </cellXfs>
  <cellStyles count="2">
    <cellStyle name="Normal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229"/>
  <sheetViews>
    <sheetView showGridLines="0" tabSelected="1" workbookViewId="0">
      <selection activeCell="H12" sqref="H12"/>
    </sheetView>
  </sheetViews>
  <sheetFormatPr defaultRowHeight="12.75" customHeight="1" outlineLevelRow="7" x14ac:dyDescent="0.2"/>
  <cols>
    <col min="2" max="2" width="11.28515625" customWidth="1"/>
    <col min="3" max="3" width="24" customWidth="1"/>
    <col min="4" max="4" width="63" customWidth="1"/>
    <col min="5" max="6" width="15.42578125" customWidth="1"/>
    <col min="7" max="7" width="9.5703125" customWidth="1"/>
    <col min="8" max="8" width="16.5703125" customWidth="1"/>
    <col min="9" max="11" width="9.140625" customWidth="1"/>
  </cols>
  <sheetData>
    <row r="1" spans="1:11" ht="15.75" customHeight="1" x14ac:dyDescent="0.25">
      <c r="F1" s="34" t="s">
        <v>350</v>
      </c>
      <c r="G1" s="34"/>
      <c r="H1" s="34"/>
    </row>
    <row r="2" spans="1:11" ht="16.5" customHeight="1" x14ac:dyDescent="0.25">
      <c r="F2" s="35" t="s">
        <v>268</v>
      </c>
      <c r="G2" s="35"/>
      <c r="H2" s="35"/>
    </row>
    <row r="3" spans="1:11" ht="14.25" customHeight="1" x14ac:dyDescent="0.25">
      <c r="F3" s="35" t="s">
        <v>269</v>
      </c>
      <c r="G3" s="35"/>
      <c r="H3" s="35"/>
    </row>
    <row r="4" spans="1:11" ht="17.25" customHeight="1" x14ac:dyDescent="0.25">
      <c r="F4" s="35" t="s">
        <v>432</v>
      </c>
      <c r="G4" s="35"/>
      <c r="H4" s="35"/>
    </row>
    <row r="6" spans="1:11" ht="12.75" customHeight="1" x14ac:dyDescent="0.25">
      <c r="A6" s="2"/>
      <c r="B6" s="2"/>
      <c r="C6" s="2"/>
      <c r="D6" s="2"/>
      <c r="E6" s="2"/>
      <c r="F6" s="2"/>
      <c r="G6" s="2"/>
      <c r="H6" s="2"/>
    </row>
    <row r="7" spans="1:11" ht="12.75" customHeight="1" x14ac:dyDescent="0.25">
      <c r="A7" s="2"/>
      <c r="B7" s="2"/>
      <c r="C7" s="2"/>
      <c r="D7" s="2"/>
      <c r="E7" s="2"/>
      <c r="F7" s="2"/>
      <c r="G7" s="2"/>
      <c r="H7" s="2"/>
    </row>
    <row r="8" spans="1:11" ht="32.25" customHeight="1" x14ac:dyDescent="0.3">
      <c r="A8" s="36" t="s">
        <v>368</v>
      </c>
      <c r="B8" s="36"/>
      <c r="C8" s="36"/>
      <c r="D8" s="36"/>
      <c r="E8" s="36"/>
      <c r="F8" s="36"/>
      <c r="G8" s="36"/>
      <c r="H8" s="36"/>
    </row>
    <row r="9" spans="1:11" ht="12.75" customHeight="1" x14ac:dyDescent="0.25">
      <c r="A9" s="2"/>
      <c r="B9" s="2"/>
      <c r="C9" s="2"/>
      <c r="D9" s="2"/>
      <c r="E9" s="2"/>
      <c r="F9" s="2"/>
      <c r="G9" s="2"/>
      <c r="H9" s="2"/>
    </row>
    <row r="10" spans="1:11" ht="15.75" x14ac:dyDescent="0.25">
      <c r="A10" s="2"/>
      <c r="B10" s="8"/>
      <c r="C10" s="8"/>
      <c r="D10" s="8"/>
      <c r="E10" s="8"/>
      <c r="F10" s="8"/>
      <c r="G10" s="8"/>
      <c r="H10" s="9" t="s">
        <v>267</v>
      </c>
      <c r="I10" s="1"/>
      <c r="J10" s="1"/>
      <c r="K10" s="1"/>
    </row>
    <row r="11" spans="1:11" ht="30.75" customHeight="1" x14ac:dyDescent="0.2">
      <c r="A11" s="33" t="s">
        <v>259</v>
      </c>
      <c r="B11" s="33" t="s">
        <v>270</v>
      </c>
      <c r="C11" s="33"/>
      <c r="D11" s="33" t="s">
        <v>253</v>
      </c>
      <c r="E11" s="33" t="s">
        <v>255</v>
      </c>
      <c r="F11" s="33" t="s">
        <v>256</v>
      </c>
      <c r="G11" s="33"/>
      <c r="H11" s="33"/>
    </row>
    <row r="12" spans="1:11" ht="133.5" customHeight="1" x14ac:dyDescent="0.2">
      <c r="A12" s="33"/>
      <c r="B12" s="15" t="s">
        <v>254</v>
      </c>
      <c r="C12" s="15" t="s">
        <v>271</v>
      </c>
      <c r="D12" s="33"/>
      <c r="E12" s="33"/>
      <c r="F12" s="3" t="s">
        <v>0</v>
      </c>
      <c r="G12" s="10" t="s">
        <v>257</v>
      </c>
      <c r="H12" s="10" t="s">
        <v>258</v>
      </c>
    </row>
    <row r="13" spans="1:11" ht="15.75" x14ac:dyDescent="0.25">
      <c r="A13" s="7"/>
      <c r="B13" s="3" t="s">
        <v>260</v>
      </c>
      <c r="C13" s="3" t="s">
        <v>261</v>
      </c>
      <c r="D13" s="3" t="s">
        <v>262</v>
      </c>
      <c r="E13" s="3" t="s">
        <v>263</v>
      </c>
      <c r="F13" s="3" t="s">
        <v>264</v>
      </c>
      <c r="G13" s="3" t="s">
        <v>265</v>
      </c>
      <c r="H13" s="3" t="s">
        <v>266</v>
      </c>
    </row>
    <row r="14" spans="1:11" ht="15.75" x14ac:dyDescent="0.25">
      <c r="A14" s="12">
        <v>1</v>
      </c>
      <c r="B14" s="7"/>
      <c r="C14" s="26" t="s">
        <v>0</v>
      </c>
      <c r="D14" s="11"/>
      <c r="E14" s="30">
        <f>E15+E123</f>
        <v>957787226.86999989</v>
      </c>
      <c r="F14" s="30">
        <f>F15+F123</f>
        <v>933893514.76999998</v>
      </c>
      <c r="G14" s="13">
        <f>F14/E14*100</f>
        <v>97.505321492114348</v>
      </c>
      <c r="H14" s="14">
        <f>F14-E14</f>
        <v>-23893712.099999905</v>
      </c>
    </row>
    <row r="15" spans="1:11" ht="15.75" x14ac:dyDescent="0.2">
      <c r="A15" s="10">
        <f>A14+1</f>
        <v>2</v>
      </c>
      <c r="B15" s="3" t="s">
        <v>272</v>
      </c>
      <c r="C15" s="3" t="s">
        <v>2</v>
      </c>
      <c r="D15" s="4" t="s">
        <v>209</v>
      </c>
      <c r="E15" s="19">
        <f>E16+E25+E37+E40+E62+E68+E77+E89</f>
        <v>100695098.8</v>
      </c>
      <c r="F15" s="19">
        <f>F16+F25+F37+F40+F62+F68+F77+F89</f>
        <v>96783250.379999995</v>
      </c>
      <c r="G15" s="13">
        <f t="shared" ref="G15:G39" si="0">F15/E15*100</f>
        <v>96.11515509034885</v>
      </c>
      <c r="H15" s="14">
        <f t="shared" ref="H15:H39" si="1">F15-E15</f>
        <v>-3911848.4200000018</v>
      </c>
    </row>
    <row r="16" spans="1:11" ht="15.75" outlineLevel="1" x14ac:dyDescent="0.2">
      <c r="A16" s="10">
        <f t="shared" ref="A16:A79" si="2">A15+1</f>
        <v>3</v>
      </c>
      <c r="B16" s="3" t="s">
        <v>272</v>
      </c>
      <c r="C16" s="3" t="s">
        <v>164</v>
      </c>
      <c r="D16" s="4" t="s">
        <v>210</v>
      </c>
      <c r="E16" s="19">
        <f>E17+E20</f>
        <v>68153930.789999992</v>
      </c>
      <c r="F16" s="19">
        <f>F17+F20</f>
        <v>66257128</v>
      </c>
      <c r="G16" s="20">
        <f t="shared" si="0"/>
        <v>97.216884238350772</v>
      </c>
      <c r="H16" s="14">
        <f t="shared" si="1"/>
        <v>-1896802.7899999917</v>
      </c>
    </row>
    <row r="17" spans="1:8" ht="15.75" outlineLevel="2" x14ac:dyDescent="0.2">
      <c r="A17" s="10">
        <f t="shared" si="2"/>
        <v>4</v>
      </c>
      <c r="B17" s="3" t="s">
        <v>272</v>
      </c>
      <c r="C17" s="3" t="s">
        <v>165</v>
      </c>
      <c r="D17" s="4" t="s">
        <v>211</v>
      </c>
      <c r="E17" s="5">
        <f>E18</f>
        <v>200000</v>
      </c>
      <c r="F17" s="5">
        <f>F18</f>
        <v>190093.1</v>
      </c>
      <c r="G17" s="13">
        <f t="shared" si="0"/>
        <v>95.046550000000011</v>
      </c>
      <c r="H17" s="14">
        <f t="shared" si="1"/>
        <v>-9906.8999999999942</v>
      </c>
    </row>
    <row r="18" spans="1:8" ht="47.25" outlineLevel="3" x14ac:dyDescent="0.2">
      <c r="A18" s="10">
        <f t="shared" si="2"/>
        <v>5</v>
      </c>
      <c r="B18" s="3" t="s">
        <v>163</v>
      </c>
      <c r="C18" s="3" t="s">
        <v>166</v>
      </c>
      <c r="D18" s="4" t="s">
        <v>212</v>
      </c>
      <c r="E18" s="5">
        <v>200000</v>
      </c>
      <c r="F18" s="5">
        <v>190093.1</v>
      </c>
      <c r="G18" s="13">
        <f t="shared" si="0"/>
        <v>95.046550000000011</v>
      </c>
      <c r="H18" s="14">
        <f t="shared" si="1"/>
        <v>-9906.8999999999942</v>
      </c>
    </row>
    <row r="19" spans="1:8" ht="47.25" outlineLevel="4" x14ac:dyDescent="0.2">
      <c r="A19" s="10">
        <f t="shared" si="2"/>
        <v>6</v>
      </c>
      <c r="B19" s="3" t="s">
        <v>163</v>
      </c>
      <c r="C19" s="3" t="s">
        <v>167</v>
      </c>
      <c r="D19" s="4" t="s">
        <v>168</v>
      </c>
      <c r="E19" s="5">
        <v>200000</v>
      </c>
      <c r="F19" s="5">
        <v>190093.1</v>
      </c>
      <c r="G19" s="13">
        <f t="shared" si="0"/>
        <v>95.046550000000011</v>
      </c>
      <c r="H19" s="14">
        <f t="shared" si="1"/>
        <v>-9906.8999999999942</v>
      </c>
    </row>
    <row r="20" spans="1:8" ht="15.75" outlineLevel="2" x14ac:dyDescent="0.2">
      <c r="A20" s="10">
        <f t="shared" si="2"/>
        <v>7</v>
      </c>
      <c r="B20" s="3" t="s">
        <v>272</v>
      </c>
      <c r="C20" s="3" t="s">
        <v>169</v>
      </c>
      <c r="D20" s="4" t="s">
        <v>213</v>
      </c>
      <c r="E20" s="5">
        <f>E21+E22+E23+E24</f>
        <v>67953930.789999992</v>
      </c>
      <c r="F20" s="5">
        <f>F21+F22+F23+F24</f>
        <v>66067034.899999999</v>
      </c>
      <c r="G20" s="13">
        <f t="shared" si="0"/>
        <v>97.223271901913776</v>
      </c>
      <c r="H20" s="14">
        <f t="shared" si="1"/>
        <v>-1886895.8899999931</v>
      </c>
    </row>
    <row r="21" spans="1:8" ht="78.75" outlineLevel="3" x14ac:dyDescent="0.2">
      <c r="A21" s="10">
        <f t="shared" si="2"/>
        <v>8</v>
      </c>
      <c r="B21" s="3" t="s">
        <v>163</v>
      </c>
      <c r="C21" s="3" t="s">
        <v>170</v>
      </c>
      <c r="D21" s="6" t="s">
        <v>171</v>
      </c>
      <c r="E21" s="5">
        <v>66874660.789999999</v>
      </c>
      <c r="F21" s="5">
        <v>65044352.649999999</v>
      </c>
      <c r="G21" s="13">
        <f t="shared" si="0"/>
        <v>97.263076749282448</v>
      </c>
      <c r="H21" s="14">
        <f t="shared" si="1"/>
        <v>-1830308.1400000006</v>
      </c>
    </row>
    <row r="22" spans="1:8" ht="126" outlineLevel="3" x14ac:dyDescent="0.2">
      <c r="A22" s="10">
        <f t="shared" si="2"/>
        <v>9</v>
      </c>
      <c r="B22" s="3" t="s">
        <v>163</v>
      </c>
      <c r="C22" s="3" t="s">
        <v>172</v>
      </c>
      <c r="D22" s="6" t="s">
        <v>173</v>
      </c>
      <c r="E22" s="5">
        <v>173900</v>
      </c>
      <c r="F22" s="5">
        <v>162528.6</v>
      </c>
      <c r="G22" s="13">
        <f t="shared" si="0"/>
        <v>93.460954571592865</v>
      </c>
      <c r="H22" s="14">
        <f t="shared" si="1"/>
        <v>-11371.399999999994</v>
      </c>
    </row>
    <row r="23" spans="1:8" ht="47.25" outlineLevel="3" x14ac:dyDescent="0.2">
      <c r="A23" s="10">
        <f t="shared" si="2"/>
        <v>10</v>
      </c>
      <c r="B23" s="3" t="s">
        <v>163</v>
      </c>
      <c r="C23" s="3" t="s">
        <v>174</v>
      </c>
      <c r="D23" s="4" t="s">
        <v>175</v>
      </c>
      <c r="E23" s="5">
        <v>745370</v>
      </c>
      <c r="F23" s="5">
        <v>706497.55</v>
      </c>
      <c r="G23" s="13">
        <f t="shared" si="0"/>
        <v>94.784811570092714</v>
      </c>
      <c r="H23" s="14">
        <f t="shared" si="1"/>
        <v>-38872.449999999953</v>
      </c>
    </row>
    <row r="24" spans="1:8" ht="94.5" outlineLevel="3" x14ac:dyDescent="0.2">
      <c r="A24" s="10">
        <f t="shared" si="2"/>
        <v>11</v>
      </c>
      <c r="B24" s="3" t="s">
        <v>163</v>
      </c>
      <c r="C24" s="3" t="s">
        <v>176</v>
      </c>
      <c r="D24" s="6" t="s">
        <v>177</v>
      </c>
      <c r="E24" s="5">
        <v>160000</v>
      </c>
      <c r="F24" s="5">
        <v>153656.1</v>
      </c>
      <c r="G24" s="13">
        <f t="shared" si="0"/>
        <v>96.035062499999995</v>
      </c>
      <c r="H24" s="14">
        <f t="shared" si="1"/>
        <v>-6343.8999999999942</v>
      </c>
    </row>
    <row r="25" spans="1:8" ht="15.75" x14ac:dyDescent="0.2">
      <c r="A25" s="10">
        <f t="shared" si="2"/>
        <v>12</v>
      </c>
      <c r="B25" s="3" t="s">
        <v>272</v>
      </c>
      <c r="C25" s="3" t="s">
        <v>178</v>
      </c>
      <c r="D25" s="4" t="s">
        <v>214</v>
      </c>
      <c r="E25" s="19">
        <f>E26+E31+E33+E35</f>
        <v>15541355</v>
      </c>
      <c r="F25" s="19">
        <f>F26+F31+F33+F35</f>
        <v>13649992.74</v>
      </c>
      <c r="G25" s="13">
        <f t="shared" si="0"/>
        <v>87.830132829473357</v>
      </c>
      <c r="H25" s="14">
        <f t="shared" si="1"/>
        <v>-1891362.2599999998</v>
      </c>
    </row>
    <row r="26" spans="1:8" ht="31.5" x14ac:dyDescent="0.2">
      <c r="A26" s="10">
        <f t="shared" si="2"/>
        <v>13</v>
      </c>
      <c r="B26" s="3" t="s">
        <v>163</v>
      </c>
      <c r="C26" s="3" t="s">
        <v>179</v>
      </c>
      <c r="D26" s="4" t="s">
        <v>215</v>
      </c>
      <c r="E26" s="19">
        <v>13300825</v>
      </c>
      <c r="F26" s="5">
        <v>11507836.890000001</v>
      </c>
      <c r="G26" s="13">
        <f t="shared" si="0"/>
        <v>86.519722573599765</v>
      </c>
      <c r="H26" s="14">
        <f t="shared" si="1"/>
        <v>-1792988.1099999994</v>
      </c>
    </row>
    <row r="27" spans="1:8" ht="31.5" x14ac:dyDescent="0.2">
      <c r="A27" s="10">
        <f t="shared" si="2"/>
        <v>14</v>
      </c>
      <c r="B27" s="3" t="s">
        <v>163</v>
      </c>
      <c r="C27" s="3" t="s">
        <v>180</v>
      </c>
      <c r="D27" s="4" t="s">
        <v>182</v>
      </c>
      <c r="E27" s="5">
        <v>10000650</v>
      </c>
      <c r="F27" s="5">
        <v>8636613.2799999993</v>
      </c>
      <c r="G27" s="13">
        <f t="shared" si="0"/>
        <v>86.360519366241178</v>
      </c>
      <c r="H27" s="14">
        <f t="shared" si="1"/>
        <v>-1364036.7200000007</v>
      </c>
    </row>
    <row r="28" spans="1:8" ht="31.5" x14ac:dyDescent="0.2">
      <c r="A28" s="10">
        <f t="shared" si="2"/>
        <v>15</v>
      </c>
      <c r="B28" s="3" t="s">
        <v>163</v>
      </c>
      <c r="C28" s="3" t="s">
        <v>181</v>
      </c>
      <c r="D28" s="4" t="s">
        <v>182</v>
      </c>
      <c r="E28" s="5">
        <v>10000650</v>
      </c>
      <c r="F28" s="5">
        <v>8636613.2799999993</v>
      </c>
      <c r="G28" s="13">
        <f t="shared" si="0"/>
        <v>86.360519366241178</v>
      </c>
      <c r="H28" s="14">
        <f t="shared" si="1"/>
        <v>-1364036.7200000007</v>
      </c>
    </row>
    <row r="29" spans="1:8" ht="47.25" x14ac:dyDescent="0.2">
      <c r="A29" s="10">
        <f t="shared" si="2"/>
        <v>16</v>
      </c>
      <c r="B29" s="3" t="s">
        <v>163</v>
      </c>
      <c r="C29" s="3" t="s">
        <v>183</v>
      </c>
      <c r="D29" s="4" t="s">
        <v>216</v>
      </c>
      <c r="E29" s="5">
        <v>3300175</v>
      </c>
      <c r="F29" s="5">
        <v>2871223.61</v>
      </c>
      <c r="G29" s="13">
        <f t="shared" si="0"/>
        <v>87.002162309574487</v>
      </c>
      <c r="H29" s="14">
        <f t="shared" si="1"/>
        <v>-428951.39000000013</v>
      </c>
    </row>
    <row r="30" spans="1:8" ht="63" x14ac:dyDescent="0.2">
      <c r="A30" s="10">
        <f t="shared" si="2"/>
        <v>17</v>
      </c>
      <c r="B30" s="3" t="s">
        <v>163</v>
      </c>
      <c r="C30" s="3" t="s">
        <v>184</v>
      </c>
      <c r="D30" s="4" t="s">
        <v>185</v>
      </c>
      <c r="E30" s="5">
        <v>3300175</v>
      </c>
      <c r="F30" s="5">
        <v>2871223.61</v>
      </c>
      <c r="G30" s="13">
        <f t="shared" si="0"/>
        <v>87.002162309574487</v>
      </c>
      <c r="H30" s="14">
        <f t="shared" si="1"/>
        <v>-428951.39000000013</v>
      </c>
    </row>
    <row r="31" spans="1:8" ht="31.5" x14ac:dyDescent="0.2">
      <c r="A31" s="10">
        <f t="shared" si="2"/>
        <v>18</v>
      </c>
      <c r="B31" s="3" t="s">
        <v>163</v>
      </c>
      <c r="C31" s="3" t="s">
        <v>186</v>
      </c>
      <c r="D31" s="4" t="s">
        <v>188</v>
      </c>
      <c r="E31" s="5">
        <v>38530</v>
      </c>
      <c r="F31" s="5">
        <v>38528.6</v>
      </c>
      <c r="G31" s="13">
        <f t="shared" si="0"/>
        <v>99.996366467687508</v>
      </c>
      <c r="H31" s="14">
        <f t="shared" si="1"/>
        <v>-1.4000000000014552</v>
      </c>
    </row>
    <row r="32" spans="1:8" ht="31.5" x14ac:dyDescent="0.2">
      <c r="A32" s="10">
        <f t="shared" si="2"/>
        <v>19</v>
      </c>
      <c r="B32" s="3" t="s">
        <v>163</v>
      </c>
      <c r="C32" s="3" t="s">
        <v>187</v>
      </c>
      <c r="D32" s="4" t="s">
        <v>188</v>
      </c>
      <c r="E32" s="5">
        <v>38530</v>
      </c>
      <c r="F32" s="5">
        <v>38528.6</v>
      </c>
      <c r="G32" s="13">
        <f t="shared" si="0"/>
        <v>99.996366467687508</v>
      </c>
      <c r="H32" s="14">
        <f t="shared" si="1"/>
        <v>-1.4000000000014552</v>
      </c>
    </row>
    <row r="33" spans="1:8" ht="15.75" x14ac:dyDescent="0.2">
      <c r="A33" s="10">
        <f t="shared" si="2"/>
        <v>20</v>
      </c>
      <c r="B33" s="3" t="s">
        <v>272</v>
      </c>
      <c r="C33" s="3" t="s">
        <v>189</v>
      </c>
      <c r="D33" s="4" t="s">
        <v>191</v>
      </c>
      <c r="E33" s="5">
        <v>2000</v>
      </c>
      <c r="F33" s="5">
        <v>1963</v>
      </c>
      <c r="G33" s="13">
        <f t="shared" si="0"/>
        <v>98.15</v>
      </c>
      <c r="H33" s="14">
        <f t="shared" si="1"/>
        <v>-37</v>
      </c>
    </row>
    <row r="34" spans="1:8" ht="15.75" x14ac:dyDescent="0.2">
      <c r="A34" s="10">
        <f t="shared" si="2"/>
        <v>21</v>
      </c>
      <c r="B34" s="3" t="s">
        <v>163</v>
      </c>
      <c r="C34" s="3" t="s">
        <v>190</v>
      </c>
      <c r="D34" s="4" t="s">
        <v>191</v>
      </c>
      <c r="E34" s="5">
        <v>2000</v>
      </c>
      <c r="F34" s="5">
        <v>1963</v>
      </c>
      <c r="G34" s="13">
        <f t="shared" si="0"/>
        <v>98.15</v>
      </c>
      <c r="H34" s="14">
        <f t="shared" si="1"/>
        <v>-37</v>
      </c>
    </row>
    <row r="35" spans="1:8" ht="31.5" x14ac:dyDescent="0.2">
      <c r="A35" s="10">
        <f t="shared" si="2"/>
        <v>22</v>
      </c>
      <c r="B35" s="3" t="s">
        <v>163</v>
      </c>
      <c r="C35" s="3" t="s">
        <v>192</v>
      </c>
      <c r="D35" s="4" t="s">
        <v>217</v>
      </c>
      <c r="E35" s="5">
        <v>2200000</v>
      </c>
      <c r="F35" s="5">
        <v>2101664.25</v>
      </c>
      <c r="G35" s="13">
        <f t="shared" si="0"/>
        <v>95.530193181818177</v>
      </c>
      <c r="H35" s="14">
        <f t="shared" si="1"/>
        <v>-98335.75</v>
      </c>
    </row>
    <row r="36" spans="1:8" ht="47.25" x14ac:dyDescent="0.2">
      <c r="A36" s="10">
        <f t="shared" si="2"/>
        <v>23</v>
      </c>
      <c r="B36" s="3" t="s">
        <v>163</v>
      </c>
      <c r="C36" s="3" t="s">
        <v>193</v>
      </c>
      <c r="D36" s="4" t="s">
        <v>194</v>
      </c>
      <c r="E36" s="5">
        <v>2200000</v>
      </c>
      <c r="F36" s="5">
        <v>2101664.25</v>
      </c>
      <c r="G36" s="13">
        <f t="shared" si="0"/>
        <v>95.530193181818177</v>
      </c>
      <c r="H36" s="14">
        <f t="shared" si="1"/>
        <v>-98335.75</v>
      </c>
    </row>
    <row r="37" spans="1:8" ht="15.75" x14ac:dyDescent="0.2">
      <c r="A37" s="10">
        <f t="shared" si="2"/>
        <v>24</v>
      </c>
      <c r="B37" s="3" t="s">
        <v>272</v>
      </c>
      <c r="C37" s="3" t="s">
        <v>195</v>
      </c>
      <c r="D37" s="4" t="s">
        <v>218</v>
      </c>
      <c r="E37" s="19">
        <f>E38+E39</f>
        <v>4816650</v>
      </c>
      <c r="F37" s="19">
        <f>F38+F39</f>
        <v>4726893.51</v>
      </c>
      <c r="G37" s="13">
        <f t="shared" si="0"/>
        <v>98.13653701223879</v>
      </c>
      <c r="H37" s="14">
        <f t="shared" si="1"/>
        <v>-89756.490000000224</v>
      </c>
    </row>
    <row r="38" spans="1:8" ht="31.5" x14ac:dyDescent="0.2">
      <c r="A38" s="10">
        <f t="shared" si="2"/>
        <v>25</v>
      </c>
      <c r="B38" s="3" t="s">
        <v>163</v>
      </c>
      <c r="C38" s="3" t="s">
        <v>196</v>
      </c>
      <c r="D38" s="4" t="s">
        <v>197</v>
      </c>
      <c r="E38" s="5">
        <v>4806650</v>
      </c>
      <c r="F38" s="5">
        <v>4716893.51</v>
      </c>
      <c r="G38" s="13">
        <f t="shared" si="0"/>
        <v>98.13266016872457</v>
      </c>
      <c r="H38" s="14">
        <f t="shared" si="1"/>
        <v>-89756.490000000224</v>
      </c>
    </row>
    <row r="39" spans="1:8" ht="36" customHeight="1" x14ac:dyDescent="0.2">
      <c r="A39" s="10">
        <f t="shared" si="2"/>
        <v>26</v>
      </c>
      <c r="B39" s="28" t="s">
        <v>163</v>
      </c>
      <c r="C39" s="28" t="s">
        <v>369</v>
      </c>
      <c r="D39" s="4" t="s">
        <v>370</v>
      </c>
      <c r="E39" s="5">
        <v>10000</v>
      </c>
      <c r="F39" s="5">
        <v>10000</v>
      </c>
      <c r="G39" s="13">
        <f t="shared" si="0"/>
        <v>100</v>
      </c>
      <c r="H39" s="14">
        <f t="shared" si="1"/>
        <v>0</v>
      </c>
    </row>
    <row r="40" spans="1:8" ht="47.25" outlineLevel="1" x14ac:dyDescent="0.2">
      <c r="A40" s="10">
        <f t="shared" si="2"/>
        <v>27</v>
      </c>
      <c r="B40" s="3" t="s">
        <v>272</v>
      </c>
      <c r="C40" s="3" t="s">
        <v>109</v>
      </c>
      <c r="D40" s="4" t="s">
        <v>219</v>
      </c>
      <c r="E40" s="19">
        <f>E41+E57</f>
        <v>4321693.01</v>
      </c>
      <c r="F40" s="19">
        <f>F41+F57</f>
        <v>4257707.67</v>
      </c>
      <c r="G40" s="20">
        <f t="shared" ref="G40:G76" si="3">F40/E40*100</f>
        <v>98.519438103263141</v>
      </c>
      <c r="H40" s="14">
        <f t="shared" ref="H40:H76" si="4">F40-E40</f>
        <v>-63985.339999999851</v>
      </c>
    </row>
    <row r="41" spans="1:8" ht="94.5" outlineLevel="2" x14ac:dyDescent="0.2">
      <c r="A41" s="10">
        <f t="shared" si="2"/>
        <v>28</v>
      </c>
      <c r="B41" s="3" t="s">
        <v>272</v>
      </c>
      <c r="C41" s="3" t="s">
        <v>110</v>
      </c>
      <c r="D41" s="6" t="s">
        <v>220</v>
      </c>
      <c r="E41" s="19">
        <f>E42+E45+E47+E49+E55</f>
        <v>4284543.01</v>
      </c>
      <c r="F41" s="19">
        <f>F42+F45+F47+F49+F55</f>
        <v>4196034.7</v>
      </c>
      <c r="G41" s="13">
        <f t="shared" si="3"/>
        <v>97.934241533031084</v>
      </c>
      <c r="H41" s="14">
        <f t="shared" si="4"/>
        <v>-88508.30999999959</v>
      </c>
    </row>
    <row r="42" spans="1:8" ht="63" outlineLevel="3" x14ac:dyDescent="0.2">
      <c r="A42" s="10">
        <f t="shared" si="2"/>
        <v>29</v>
      </c>
      <c r="B42" s="3" t="s">
        <v>272</v>
      </c>
      <c r="C42" s="3" t="s">
        <v>111</v>
      </c>
      <c r="D42" s="4" t="s">
        <v>221</v>
      </c>
      <c r="E42" s="19">
        <f>E43+E44</f>
        <v>3121197.6</v>
      </c>
      <c r="F42" s="19">
        <f>F43+F44</f>
        <v>3046472.5</v>
      </c>
      <c r="G42" s="13">
        <f t="shared" si="3"/>
        <v>97.605883715917244</v>
      </c>
      <c r="H42" s="14">
        <f t="shared" si="4"/>
        <v>-74725.100000000093</v>
      </c>
    </row>
    <row r="43" spans="1:8" ht="94.5" outlineLevel="4" x14ac:dyDescent="0.2">
      <c r="A43" s="10">
        <f t="shared" si="2"/>
        <v>30</v>
      </c>
      <c r="B43" s="3" t="s">
        <v>108</v>
      </c>
      <c r="C43" s="3" t="s">
        <v>112</v>
      </c>
      <c r="D43" s="6" t="s">
        <v>113</v>
      </c>
      <c r="E43" s="5">
        <v>2583647.6</v>
      </c>
      <c r="F43" s="5">
        <v>2530222.27</v>
      </c>
      <c r="G43" s="13">
        <f t="shared" si="3"/>
        <v>97.932174264013412</v>
      </c>
      <c r="H43" s="14">
        <f t="shared" si="4"/>
        <v>-53425.330000000075</v>
      </c>
    </row>
    <row r="44" spans="1:8" ht="78.75" outlineLevel="4" x14ac:dyDescent="0.2">
      <c r="A44" s="10">
        <f t="shared" si="2"/>
        <v>31</v>
      </c>
      <c r="B44" s="3" t="s">
        <v>108</v>
      </c>
      <c r="C44" s="3" t="s">
        <v>114</v>
      </c>
      <c r="D44" s="6" t="s">
        <v>115</v>
      </c>
      <c r="E44" s="5">
        <v>537550</v>
      </c>
      <c r="F44" s="5">
        <v>516250.23</v>
      </c>
      <c r="G44" s="13">
        <f t="shared" si="3"/>
        <v>96.037620686447767</v>
      </c>
      <c r="H44" s="14">
        <f t="shared" si="4"/>
        <v>-21299.770000000019</v>
      </c>
    </row>
    <row r="45" spans="1:8" ht="78.75" outlineLevel="3" x14ac:dyDescent="0.2">
      <c r="A45" s="10">
        <f t="shared" si="2"/>
        <v>32</v>
      </c>
      <c r="B45" s="3" t="s">
        <v>272</v>
      </c>
      <c r="C45" s="3" t="s">
        <v>116</v>
      </c>
      <c r="D45" s="4" t="s">
        <v>117</v>
      </c>
      <c r="E45" s="5">
        <f>E46</f>
        <v>698500</v>
      </c>
      <c r="F45" s="5">
        <f>F46</f>
        <v>698472.88</v>
      </c>
      <c r="G45" s="13">
        <f t="shared" si="3"/>
        <v>99.996117394416601</v>
      </c>
      <c r="H45" s="14">
        <f t="shared" si="4"/>
        <v>-27.119999999995343</v>
      </c>
    </row>
    <row r="46" spans="1:8" ht="78.75" outlineLevel="4" x14ac:dyDescent="0.2">
      <c r="A46" s="10">
        <f t="shared" si="2"/>
        <v>33</v>
      </c>
      <c r="B46" s="3" t="s">
        <v>108</v>
      </c>
      <c r="C46" s="3" t="s">
        <v>118</v>
      </c>
      <c r="D46" s="4" t="s">
        <v>117</v>
      </c>
      <c r="E46" s="5">
        <v>698500</v>
      </c>
      <c r="F46" s="5">
        <v>698472.88</v>
      </c>
      <c r="G46" s="13">
        <f t="shared" si="3"/>
        <v>99.996117394416601</v>
      </c>
      <c r="H46" s="14">
        <f t="shared" si="4"/>
        <v>-27.119999999995343</v>
      </c>
    </row>
    <row r="47" spans="1:8" ht="47.25" outlineLevel="3" x14ac:dyDescent="0.2">
      <c r="A47" s="10">
        <f t="shared" si="2"/>
        <v>34</v>
      </c>
      <c r="B47" s="3" t="s">
        <v>272</v>
      </c>
      <c r="C47" s="3" t="s">
        <v>119</v>
      </c>
      <c r="D47" s="4" t="s">
        <v>310</v>
      </c>
      <c r="E47" s="5">
        <f>E48</f>
        <v>450000.41</v>
      </c>
      <c r="F47" s="5">
        <f>F48</f>
        <v>436259.99</v>
      </c>
      <c r="G47" s="13">
        <f t="shared" si="3"/>
        <v>96.94657611534177</v>
      </c>
      <c r="H47" s="14">
        <f t="shared" si="4"/>
        <v>-13740.419999999984</v>
      </c>
    </row>
    <row r="48" spans="1:8" ht="47.25" outlineLevel="4" x14ac:dyDescent="0.2">
      <c r="A48" s="10">
        <f t="shared" si="2"/>
        <v>35</v>
      </c>
      <c r="B48" s="3" t="s">
        <v>108</v>
      </c>
      <c r="C48" s="3" t="s">
        <v>121</v>
      </c>
      <c r="D48" s="4" t="s">
        <v>120</v>
      </c>
      <c r="E48" s="5">
        <v>450000.41</v>
      </c>
      <c r="F48" s="5">
        <v>436259.99</v>
      </c>
      <c r="G48" s="13">
        <f t="shared" si="3"/>
        <v>96.94657611534177</v>
      </c>
      <c r="H48" s="14">
        <f t="shared" si="4"/>
        <v>-13740.419999999984</v>
      </c>
    </row>
    <row r="49" spans="1:8" ht="47.25" outlineLevel="2" x14ac:dyDescent="0.2">
      <c r="A49" s="10">
        <f t="shared" si="2"/>
        <v>36</v>
      </c>
      <c r="B49" s="3" t="s">
        <v>272</v>
      </c>
      <c r="C49" s="3" t="s">
        <v>122</v>
      </c>
      <c r="D49" s="6" t="s">
        <v>311</v>
      </c>
      <c r="E49" s="19">
        <f>E50+E53</f>
        <v>14560</v>
      </c>
      <c r="F49" s="19">
        <f>F50+F53</f>
        <v>14548.12</v>
      </c>
      <c r="G49" s="13">
        <f t="shared" si="3"/>
        <v>99.918406593406601</v>
      </c>
      <c r="H49" s="14">
        <f t="shared" si="4"/>
        <v>-11.8799999999992</v>
      </c>
    </row>
    <row r="50" spans="1:8" ht="47.25" outlineLevel="3" x14ac:dyDescent="0.2">
      <c r="A50" s="10">
        <f t="shared" si="2"/>
        <v>37</v>
      </c>
      <c r="B50" s="3" t="s">
        <v>272</v>
      </c>
      <c r="C50" s="3" t="s">
        <v>124</v>
      </c>
      <c r="D50" s="6" t="s">
        <v>312</v>
      </c>
      <c r="E50" s="5">
        <f>E51+E52</f>
        <v>13950</v>
      </c>
      <c r="F50" s="5">
        <f>F51+F52</f>
        <v>13940.630000000001</v>
      </c>
      <c r="G50" s="13">
        <f t="shared" si="3"/>
        <v>99.932831541218647</v>
      </c>
      <c r="H50" s="14">
        <f t="shared" si="4"/>
        <v>-9.3699999999989814</v>
      </c>
    </row>
    <row r="51" spans="1:8" ht="126" outlineLevel="4" x14ac:dyDescent="0.2">
      <c r="A51" s="10">
        <f t="shared" si="2"/>
        <v>38</v>
      </c>
      <c r="B51" s="3" t="s">
        <v>108</v>
      </c>
      <c r="C51" s="3" t="s">
        <v>125</v>
      </c>
      <c r="D51" s="6" t="s">
        <v>123</v>
      </c>
      <c r="E51" s="5">
        <v>12350</v>
      </c>
      <c r="F51" s="5">
        <v>12354.92</v>
      </c>
      <c r="G51" s="13">
        <f t="shared" si="3"/>
        <v>100.03983805668015</v>
      </c>
      <c r="H51" s="14">
        <f t="shared" si="4"/>
        <v>4.9200000000000728</v>
      </c>
    </row>
    <row r="52" spans="1:8" ht="119.25" customHeight="1" outlineLevel="4" x14ac:dyDescent="0.2">
      <c r="A52" s="10">
        <f t="shared" si="2"/>
        <v>39</v>
      </c>
      <c r="B52" s="22" t="s">
        <v>108</v>
      </c>
      <c r="C52" s="22" t="s">
        <v>351</v>
      </c>
      <c r="D52" s="6" t="s">
        <v>352</v>
      </c>
      <c r="E52" s="5">
        <v>1600</v>
      </c>
      <c r="F52" s="5">
        <v>1585.71</v>
      </c>
      <c r="G52" s="13">
        <f t="shared" si="3"/>
        <v>99.106875000000002</v>
      </c>
      <c r="H52" s="14">
        <f t="shared" si="4"/>
        <v>-14.289999999999964</v>
      </c>
    </row>
    <row r="53" spans="1:8" ht="54" customHeight="1" outlineLevel="4" x14ac:dyDescent="0.2">
      <c r="A53" s="10">
        <f t="shared" si="2"/>
        <v>40</v>
      </c>
      <c r="B53" s="17" t="s">
        <v>272</v>
      </c>
      <c r="C53" s="17" t="s">
        <v>319</v>
      </c>
      <c r="D53" s="6" t="s">
        <v>321</v>
      </c>
      <c r="E53" s="5">
        <f>E54</f>
        <v>610</v>
      </c>
      <c r="F53" s="5">
        <f>F54</f>
        <v>607.49</v>
      </c>
      <c r="G53" s="13">
        <f t="shared" si="3"/>
        <v>99.588524590163942</v>
      </c>
      <c r="H53" s="14">
        <f t="shared" si="4"/>
        <v>-2.5099999999999909</v>
      </c>
    </row>
    <row r="54" spans="1:8" ht="114.75" customHeight="1" outlineLevel="4" x14ac:dyDescent="0.2">
      <c r="A54" s="10">
        <f t="shared" si="2"/>
        <v>41</v>
      </c>
      <c r="B54" s="17" t="s">
        <v>108</v>
      </c>
      <c r="C54" s="17" t="s">
        <v>322</v>
      </c>
      <c r="D54" s="6" t="s">
        <v>320</v>
      </c>
      <c r="E54" s="5">
        <v>610</v>
      </c>
      <c r="F54" s="5">
        <v>607.49</v>
      </c>
      <c r="G54" s="13">
        <f t="shared" si="3"/>
        <v>99.588524590163942</v>
      </c>
      <c r="H54" s="14">
        <f t="shared" si="4"/>
        <v>-2.5099999999999909</v>
      </c>
    </row>
    <row r="55" spans="1:8" ht="219.75" customHeight="1" outlineLevel="4" x14ac:dyDescent="0.2">
      <c r="A55" s="10">
        <f t="shared" si="2"/>
        <v>42</v>
      </c>
      <c r="B55" s="28" t="s">
        <v>272</v>
      </c>
      <c r="C55" s="28" t="s">
        <v>371</v>
      </c>
      <c r="D55" s="6" t="s">
        <v>373</v>
      </c>
      <c r="E55" s="5">
        <f>E56</f>
        <v>285</v>
      </c>
      <c r="F55" s="5">
        <f>F56</f>
        <v>281.20999999999998</v>
      </c>
      <c r="G55" s="13">
        <f t="shared" si="3"/>
        <v>98.670175438596488</v>
      </c>
      <c r="H55" s="14">
        <f t="shared" si="4"/>
        <v>-3.7900000000000205</v>
      </c>
    </row>
    <row r="56" spans="1:8" ht="201.75" customHeight="1" outlineLevel="4" x14ac:dyDescent="0.2">
      <c r="A56" s="10">
        <f t="shared" si="2"/>
        <v>43</v>
      </c>
      <c r="B56" s="28" t="s">
        <v>148</v>
      </c>
      <c r="C56" s="28" t="s">
        <v>372</v>
      </c>
      <c r="D56" s="6" t="s">
        <v>373</v>
      </c>
      <c r="E56" s="5">
        <v>285</v>
      </c>
      <c r="F56" s="5">
        <v>281.20999999999998</v>
      </c>
      <c r="G56" s="13">
        <f t="shared" si="3"/>
        <v>98.670175438596488</v>
      </c>
      <c r="H56" s="14">
        <f t="shared" si="4"/>
        <v>-3.7900000000000205</v>
      </c>
    </row>
    <row r="57" spans="1:8" ht="94.5" outlineLevel="2" x14ac:dyDescent="0.2">
      <c r="A57" s="10">
        <f t="shared" si="2"/>
        <v>44</v>
      </c>
      <c r="B57" s="3" t="s">
        <v>272</v>
      </c>
      <c r="C57" s="3" t="s">
        <v>126</v>
      </c>
      <c r="D57" s="6" t="s">
        <v>222</v>
      </c>
      <c r="E57" s="19">
        <f>E58+E60</f>
        <v>37150</v>
      </c>
      <c r="F57" s="19">
        <f>F58+F60</f>
        <v>61672.97</v>
      </c>
      <c r="G57" s="13">
        <f t="shared" si="3"/>
        <v>166.01068640646031</v>
      </c>
      <c r="H57" s="14">
        <f t="shared" si="4"/>
        <v>24522.97</v>
      </c>
    </row>
    <row r="58" spans="1:8" ht="94.5" outlineLevel="3" x14ac:dyDescent="0.2">
      <c r="A58" s="10">
        <f t="shared" si="2"/>
        <v>45</v>
      </c>
      <c r="B58" s="3" t="s">
        <v>272</v>
      </c>
      <c r="C58" s="3" t="s">
        <v>127</v>
      </c>
      <c r="D58" s="6" t="s">
        <v>223</v>
      </c>
      <c r="E58" s="5">
        <f>E59</f>
        <v>37150</v>
      </c>
      <c r="F58" s="5">
        <f>F59</f>
        <v>37517.230000000003</v>
      </c>
      <c r="G58" s="13">
        <f t="shared" si="3"/>
        <v>100.9885060565276</v>
      </c>
      <c r="H58" s="14">
        <f t="shared" si="4"/>
        <v>367.2300000000032</v>
      </c>
    </row>
    <row r="59" spans="1:8" ht="78.75" outlineLevel="4" x14ac:dyDescent="0.2">
      <c r="A59" s="10">
        <f t="shared" si="2"/>
        <v>46</v>
      </c>
      <c r="B59" s="3" t="s">
        <v>108</v>
      </c>
      <c r="C59" s="3" t="s">
        <v>128</v>
      </c>
      <c r="D59" s="4" t="s">
        <v>129</v>
      </c>
      <c r="E59" s="5">
        <v>37150</v>
      </c>
      <c r="F59" s="5">
        <v>37517.230000000003</v>
      </c>
      <c r="G59" s="13">
        <f t="shared" si="3"/>
        <v>100.9885060565276</v>
      </c>
      <c r="H59" s="14">
        <f t="shared" si="4"/>
        <v>367.2300000000032</v>
      </c>
    </row>
    <row r="60" spans="1:8" ht="119.25" customHeight="1" outlineLevel="4" x14ac:dyDescent="0.2">
      <c r="A60" s="10">
        <f t="shared" si="2"/>
        <v>47</v>
      </c>
      <c r="B60" s="17" t="s">
        <v>272</v>
      </c>
      <c r="C60" s="17" t="s">
        <v>323</v>
      </c>
      <c r="D60" s="4" t="s">
        <v>325</v>
      </c>
      <c r="E60" s="5">
        <f>E61</f>
        <v>0</v>
      </c>
      <c r="F60" s="5">
        <f>F61</f>
        <v>24155.74</v>
      </c>
      <c r="G60" s="13">
        <v>0</v>
      </c>
      <c r="H60" s="14">
        <f t="shared" si="4"/>
        <v>24155.74</v>
      </c>
    </row>
    <row r="61" spans="1:8" ht="111.75" customHeight="1" outlineLevel="4" x14ac:dyDescent="0.2">
      <c r="A61" s="10">
        <f t="shared" si="2"/>
        <v>48</v>
      </c>
      <c r="B61" s="17" t="s">
        <v>108</v>
      </c>
      <c r="C61" s="17" t="s">
        <v>324</v>
      </c>
      <c r="D61" s="4" t="s">
        <v>326</v>
      </c>
      <c r="E61" s="5">
        <v>0</v>
      </c>
      <c r="F61" s="5">
        <v>24155.74</v>
      </c>
      <c r="G61" s="13">
        <v>0</v>
      </c>
      <c r="H61" s="14">
        <f t="shared" si="4"/>
        <v>24155.74</v>
      </c>
    </row>
    <row r="62" spans="1:8" ht="36" customHeight="1" x14ac:dyDescent="0.25">
      <c r="A62" s="10">
        <f t="shared" si="2"/>
        <v>49</v>
      </c>
      <c r="B62" s="3" t="s">
        <v>272</v>
      </c>
      <c r="C62" s="3" t="s">
        <v>152</v>
      </c>
      <c r="D62" s="27" t="s">
        <v>367</v>
      </c>
      <c r="E62" s="19">
        <f>E63</f>
        <v>21400</v>
      </c>
      <c r="F62" s="19">
        <f>F63</f>
        <v>21383.330000000016</v>
      </c>
      <c r="G62" s="13">
        <f t="shared" si="3"/>
        <v>99.922102803738383</v>
      </c>
      <c r="H62" s="14">
        <f t="shared" si="4"/>
        <v>-16.669999999983702</v>
      </c>
    </row>
    <row r="63" spans="1:8" ht="15.75" x14ac:dyDescent="0.2">
      <c r="A63" s="10">
        <f t="shared" si="2"/>
        <v>50</v>
      </c>
      <c r="B63" s="3" t="s">
        <v>151</v>
      </c>
      <c r="C63" s="3" t="s">
        <v>153</v>
      </c>
      <c r="D63" s="4" t="s">
        <v>224</v>
      </c>
      <c r="E63" s="5">
        <f>E64+E65</f>
        <v>21400</v>
      </c>
      <c r="F63" s="5">
        <f>F64+F65</f>
        <v>21383.330000000016</v>
      </c>
      <c r="G63" s="13">
        <f t="shared" si="3"/>
        <v>99.922102803738383</v>
      </c>
      <c r="H63" s="14">
        <f t="shared" si="4"/>
        <v>-16.669999999983702</v>
      </c>
    </row>
    <row r="64" spans="1:8" ht="31.5" x14ac:dyDescent="0.2">
      <c r="A64" s="10">
        <f t="shared" si="2"/>
        <v>51</v>
      </c>
      <c r="B64" s="3" t="s">
        <v>151</v>
      </c>
      <c r="C64" s="3" t="s">
        <v>154</v>
      </c>
      <c r="D64" s="4" t="s">
        <v>155</v>
      </c>
      <c r="E64" s="5">
        <v>292710</v>
      </c>
      <c r="F64" s="5">
        <v>292708.76</v>
      </c>
      <c r="G64" s="13">
        <f t="shared" si="3"/>
        <v>99.999576372518888</v>
      </c>
      <c r="H64" s="14">
        <f t="shared" si="4"/>
        <v>-1.2399999999906868</v>
      </c>
    </row>
    <row r="65" spans="1:8" ht="15.75" x14ac:dyDescent="0.2">
      <c r="A65" s="10">
        <f t="shared" si="2"/>
        <v>52</v>
      </c>
      <c r="B65" s="3" t="s">
        <v>151</v>
      </c>
      <c r="C65" s="3" t="s">
        <v>156</v>
      </c>
      <c r="D65" s="4" t="s">
        <v>225</v>
      </c>
      <c r="E65" s="5">
        <f>E66+E67</f>
        <v>-271310</v>
      </c>
      <c r="F65" s="5">
        <f>F66+F67</f>
        <v>-271325.43</v>
      </c>
      <c r="G65" s="13">
        <f t="shared" si="3"/>
        <v>100.00568722125982</v>
      </c>
      <c r="H65" s="14">
        <f t="shared" si="4"/>
        <v>-15.429999999993015</v>
      </c>
    </row>
    <row r="66" spans="1:8" ht="15.75" x14ac:dyDescent="0.2">
      <c r="A66" s="10">
        <f t="shared" si="2"/>
        <v>53</v>
      </c>
      <c r="B66" s="3" t="s">
        <v>151</v>
      </c>
      <c r="C66" s="3" t="s">
        <v>157</v>
      </c>
      <c r="D66" s="4" t="s">
        <v>158</v>
      </c>
      <c r="E66" s="5">
        <v>-247630</v>
      </c>
      <c r="F66" s="5">
        <v>-247638.05</v>
      </c>
      <c r="G66" s="13">
        <f t="shared" si="3"/>
        <v>100.00325081775227</v>
      </c>
      <c r="H66" s="14">
        <f t="shared" si="4"/>
        <v>-8.0499999999883585</v>
      </c>
    </row>
    <row r="67" spans="1:8" ht="21.75" customHeight="1" x14ac:dyDescent="0.2">
      <c r="A67" s="10">
        <f t="shared" si="2"/>
        <v>54</v>
      </c>
      <c r="B67" s="28" t="s">
        <v>151</v>
      </c>
      <c r="C67" s="28" t="s">
        <v>374</v>
      </c>
      <c r="D67" s="4" t="s">
        <v>375</v>
      </c>
      <c r="E67" s="5">
        <v>-23680</v>
      </c>
      <c r="F67" s="5">
        <v>-23687.38</v>
      </c>
      <c r="G67" s="13">
        <f t="shared" si="3"/>
        <v>100.03116554054054</v>
      </c>
      <c r="H67" s="14">
        <f t="shared" si="4"/>
        <v>-7.3800000000010186</v>
      </c>
    </row>
    <row r="68" spans="1:8" ht="31.5" outlineLevel="1" x14ac:dyDescent="0.2">
      <c r="A68" s="10">
        <f t="shared" si="2"/>
        <v>55</v>
      </c>
      <c r="B68" s="3" t="s">
        <v>272</v>
      </c>
      <c r="C68" s="3" t="s">
        <v>13</v>
      </c>
      <c r="D68" s="4" t="s">
        <v>273</v>
      </c>
      <c r="E68" s="19">
        <f>E69+E72</f>
        <v>5605620</v>
      </c>
      <c r="F68" s="19">
        <f>F69+F72</f>
        <v>5477596.1500000004</v>
      </c>
      <c r="G68" s="13">
        <f t="shared" si="3"/>
        <v>97.716151826202989</v>
      </c>
      <c r="H68" s="14">
        <f t="shared" si="4"/>
        <v>-128023.84999999963</v>
      </c>
    </row>
    <row r="69" spans="1:8" ht="15.75" outlineLevel="1" x14ac:dyDescent="0.2">
      <c r="A69" s="10">
        <f t="shared" si="2"/>
        <v>56</v>
      </c>
      <c r="B69" s="3" t="s">
        <v>159</v>
      </c>
      <c r="C69" s="3" t="s">
        <v>160</v>
      </c>
      <c r="D69" s="4" t="s">
        <v>226</v>
      </c>
      <c r="E69" s="5">
        <f>E70</f>
        <v>3946000</v>
      </c>
      <c r="F69" s="5">
        <f>F70</f>
        <v>3917247.44</v>
      </c>
      <c r="G69" s="13">
        <f t="shared" si="3"/>
        <v>99.27134921439432</v>
      </c>
      <c r="H69" s="14">
        <f t="shared" si="4"/>
        <v>-28752.560000000056</v>
      </c>
    </row>
    <row r="70" spans="1:8" ht="15.75" outlineLevel="1" x14ac:dyDescent="0.2">
      <c r="A70" s="10">
        <f t="shared" si="2"/>
        <v>57</v>
      </c>
      <c r="B70" s="3" t="s">
        <v>159</v>
      </c>
      <c r="C70" s="3" t="s">
        <v>161</v>
      </c>
      <c r="D70" s="4" t="s">
        <v>227</v>
      </c>
      <c r="E70" s="5">
        <f>E71</f>
        <v>3946000</v>
      </c>
      <c r="F70" s="5">
        <f>F71</f>
        <v>3917247.44</v>
      </c>
      <c r="G70" s="13">
        <f t="shared" si="3"/>
        <v>99.27134921439432</v>
      </c>
      <c r="H70" s="14">
        <f t="shared" si="4"/>
        <v>-28752.560000000056</v>
      </c>
    </row>
    <row r="71" spans="1:8" ht="31.5" outlineLevel="1" x14ac:dyDescent="0.2">
      <c r="A71" s="10">
        <f t="shared" si="2"/>
        <v>58</v>
      </c>
      <c r="B71" s="18" t="s">
        <v>159</v>
      </c>
      <c r="C71" s="3" t="s">
        <v>162</v>
      </c>
      <c r="D71" s="4" t="s">
        <v>228</v>
      </c>
      <c r="E71" s="5">
        <v>3946000</v>
      </c>
      <c r="F71" s="5">
        <v>3917247.44</v>
      </c>
      <c r="G71" s="13">
        <f t="shared" si="3"/>
        <v>99.27134921439432</v>
      </c>
      <c r="H71" s="14">
        <f t="shared" si="4"/>
        <v>-28752.560000000056</v>
      </c>
    </row>
    <row r="72" spans="1:8" ht="31.5" outlineLevel="2" x14ac:dyDescent="0.2">
      <c r="A72" s="10">
        <f t="shared" si="2"/>
        <v>59</v>
      </c>
      <c r="B72" s="3" t="s">
        <v>272</v>
      </c>
      <c r="C72" s="3" t="s">
        <v>14</v>
      </c>
      <c r="D72" s="4" t="s">
        <v>12</v>
      </c>
      <c r="E72" s="19">
        <f>E73+E75</f>
        <v>1659620</v>
      </c>
      <c r="F72" s="19">
        <f>F73+F75</f>
        <v>1560348.71</v>
      </c>
      <c r="G72" s="13">
        <f t="shared" si="3"/>
        <v>94.018432532748463</v>
      </c>
      <c r="H72" s="14">
        <f t="shared" si="4"/>
        <v>-99271.290000000037</v>
      </c>
    </row>
    <row r="73" spans="1:8" ht="31.5" outlineLevel="2" x14ac:dyDescent="0.2">
      <c r="A73" s="10">
        <f t="shared" si="2"/>
        <v>60</v>
      </c>
      <c r="B73" s="3" t="s">
        <v>272</v>
      </c>
      <c r="C73" s="3" t="s">
        <v>131</v>
      </c>
      <c r="D73" s="4" t="s">
        <v>274</v>
      </c>
      <c r="E73" s="5">
        <f>E74</f>
        <v>1520000</v>
      </c>
      <c r="F73" s="5">
        <f>F74</f>
        <v>1420757.34</v>
      </c>
      <c r="G73" s="13">
        <f t="shared" si="3"/>
        <v>93.470877631578958</v>
      </c>
      <c r="H73" s="14">
        <f t="shared" si="4"/>
        <v>-99242.659999999916</v>
      </c>
    </row>
    <row r="74" spans="1:8" ht="47.25" outlineLevel="2" x14ac:dyDescent="0.2">
      <c r="A74" s="10">
        <f t="shared" si="2"/>
        <v>61</v>
      </c>
      <c r="B74" s="3" t="s">
        <v>108</v>
      </c>
      <c r="C74" s="3" t="s">
        <v>132</v>
      </c>
      <c r="D74" s="4" t="s">
        <v>130</v>
      </c>
      <c r="E74" s="5">
        <v>1520000</v>
      </c>
      <c r="F74" s="5">
        <v>1420757.34</v>
      </c>
      <c r="G74" s="13">
        <f t="shared" si="3"/>
        <v>93.470877631578958</v>
      </c>
      <c r="H74" s="14">
        <f t="shared" si="4"/>
        <v>-99242.659999999916</v>
      </c>
    </row>
    <row r="75" spans="1:8" ht="15.75" outlineLevel="2" x14ac:dyDescent="0.25">
      <c r="A75" s="10">
        <f t="shared" si="2"/>
        <v>62</v>
      </c>
      <c r="B75" s="22" t="s">
        <v>272</v>
      </c>
      <c r="C75" s="22" t="s">
        <v>353</v>
      </c>
      <c r="D75" s="23" t="s">
        <v>355</v>
      </c>
      <c r="E75" s="5">
        <f>E76</f>
        <v>139620</v>
      </c>
      <c r="F75" s="5">
        <f>F76</f>
        <v>139591.37</v>
      </c>
      <c r="G75" s="13">
        <f t="shared" si="3"/>
        <v>99.979494341784829</v>
      </c>
      <c r="H75" s="14">
        <f t="shared" si="4"/>
        <v>-28.630000000004657</v>
      </c>
    </row>
    <row r="76" spans="1:8" ht="36" customHeight="1" outlineLevel="2" x14ac:dyDescent="0.2">
      <c r="A76" s="10">
        <f t="shared" si="2"/>
        <v>63</v>
      </c>
      <c r="B76" s="22" t="s">
        <v>108</v>
      </c>
      <c r="C76" s="22" t="s">
        <v>354</v>
      </c>
      <c r="D76" s="4" t="s">
        <v>12</v>
      </c>
      <c r="E76" s="5">
        <v>139620</v>
      </c>
      <c r="F76" s="5">
        <v>139591.37</v>
      </c>
      <c r="G76" s="13">
        <f t="shared" si="3"/>
        <v>99.979494341784829</v>
      </c>
      <c r="H76" s="14">
        <f t="shared" si="4"/>
        <v>-28.630000000004657</v>
      </c>
    </row>
    <row r="77" spans="1:8" ht="31.5" outlineLevel="7" x14ac:dyDescent="0.2">
      <c r="A77" s="10">
        <f t="shared" si="2"/>
        <v>64</v>
      </c>
      <c r="B77" s="3" t="s">
        <v>272</v>
      </c>
      <c r="C77" s="3" t="s">
        <v>133</v>
      </c>
      <c r="D77" s="4" t="s">
        <v>229</v>
      </c>
      <c r="E77" s="19">
        <f>E78+E83</f>
        <v>524400</v>
      </c>
      <c r="F77" s="19">
        <f>F78+F83</f>
        <v>522111.49</v>
      </c>
      <c r="G77" s="13">
        <f t="shared" ref="G77:G122" si="5">F77/E77*100</f>
        <v>99.563594584286804</v>
      </c>
      <c r="H77" s="14">
        <f t="shared" ref="H77:H122" si="6">F77-E77</f>
        <v>-2288.5100000000093</v>
      </c>
    </row>
    <row r="78" spans="1:8" ht="94.5" outlineLevel="7" x14ac:dyDescent="0.2">
      <c r="A78" s="10">
        <f t="shared" si="2"/>
        <v>65</v>
      </c>
      <c r="B78" s="3" t="s">
        <v>272</v>
      </c>
      <c r="C78" s="3" t="s">
        <v>134</v>
      </c>
      <c r="D78" s="6" t="s">
        <v>313</v>
      </c>
      <c r="E78" s="5">
        <f>E79+E81</f>
        <v>244400</v>
      </c>
      <c r="F78" s="5">
        <f>F79+F81</f>
        <v>244400</v>
      </c>
      <c r="G78" s="13">
        <f t="shared" si="5"/>
        <v>100</v>
      </c>
      <c r="H78" s="14">
        <f t="shared" si="6"/>
        <v>0</v>
      </c>
    </row>
    <row r="79" spans="1:8" ht="94.5" outlineLevel="7" x14ac:dyDescent="0.2">
      <c r="A79" s="10">
        <f t="shared" si="2"/>
        <v>66</v>
      </c>
      <c r="B79" s="3" t="s">
        <v>272</v>
      </c>
      <c r="C79" s="3" t="s">
        <v>136</v>
      </c>
      <c r="D79" s="6" t="s">
        <v>314</v>
      </c>
      <c r="E79" s="5">
        <f>E80</f>
        <v>115000</v>
      </c>
      <c r="F79" s="5">
        <f>F80</f>
        <v>115000</v>
      </c>
      <c r="G79" s="13">
        <f t="shared" si="5"/>
        <v>100</v>
      </c>
      <c r="H79" s="14">
        <f t="shared" si="6"/>
        <v>0</v>
      </c>
    </row>
    <row r="80" spans="1:8" ht="94.5" outlineLevel="7" x14ac:dyDescent="0.2">
      <c r="A80" s="10">
        <f t="shared" ref="A80:A143" si="7">A79+1</f>
        <v>67</v>
      </c>
      <c r="B80" s="3" t="s">
        <v>108</v>
      </c>
      <c r="C80" s="3" t="s">
        <v>137</v>
      </c>
      <c r="D80" s="6" t="s">
        <v>135</v>
      </c>
      <c r="E80" s="5">
        <v>115000</v>
      </c>
      <c r="F80" s="5">
        <v>115000</v>
      </c>
      <c r="G80" s="13">
        <f t="shared" si="5"/>
        <v>100</v>
      </c>
      <c r="H80" s="14">
        <f t="shared" si="6"/>
        <v>0</v>
      </c>
    </row>
    <row r="81" spans="1:8" ht="94.5" outlineLevel="7" x14ac:dyDescent="0.25">
      <c r="A81" s="10">
        <f t="shared" si="7"/>
        <v>68</v>
      </c>
      <c r="B81" s="28" t="s">
        <v>272</v>
      </c>
      <c r="C81" s="28" t="s">
        <v>376</v>
      </c>
      <c r="D81" s="23" t="s">
        <v>377</v>
      </c>
      <c r="E81" s="5">
        <f>E82</f>
        <v>129400</v>
      </c>
      <c r="F81" s="5">
        <f>F82</f>
        <v>129400</v>
      </c>
      <c r="G81" s="13">
        <f t="shared" si="5"/>
        <v>100</v>
      </c>
      <c r="H81" s="14">
        <f t="shared" si="6"/>
        <v>0</v>
      </c>
    </row>
    <row r="82" spans="1:8" ht="94.5" outlineLevel="7" x14ac:dyDescent="0.25">
      <c r="A82" s="10">
        <f t="shared" si="7"/>
        <v>69</v>
      </c>
      <c r="B82" s="28" t="s">
        <v>108</v>
      </c>
      <c r="C82" s="28" t="s">
        <v>378</v>
      </c>
      <c r="D82" s="23" t="s">
        <v>379</v>
      </c>
      <c r="E82" s="5">
        <v>129400</v>
      </c>
      <c r="F82" s="5">
        <v>129400</v>
      </c>
      <c r="G82" s="13">
        <f t="shared" si="5"/>
        <v>100</v>
      </c>
      <c r="H82" s="14">
        <f t="shared" si="6"/>
        <v>0</v>
      </c>
    </row>
    <row r="83" spans="1:8" ht="31.5" outlineLevel="2" x14ac:dyDescent="0.2">
      <c r="A83" s="10">
        <f t="shared" si="7"/>
        <v>70</v>
      </c>
      <c r="B83" s="3" t="s">
        <v>272</v>
      </c>
      <c r="C83" s="3" t="s">
        <v>138</v>
      </c>
      <c r="D83" s="4" t="s">
        <v>230</v>
      </c>
      <c r="E83" s="19">
        <f>E84+E87</f>
        <v>280000</v>
      </c>
      <c r="F83" s="19">
        <f>F84+F87</f>
        <v>277711.49</v>
      </c>
      <c r="G83" s="13">
        <f t="shared" si="5"/>
        <v>99.182675000000003</v>
      </c>
      <c r="H83" s="14">
        <f t="shared" si="6"/>
        <v>-2288.5100000000093</v>
      </c>
    </row>
    <row r="84" spans="1:8" ht="31.5" outlineLevel="3" x14ac:dyDescent="0.2">
      <c r="A84" s="10">
        <f t="shared" si="7"/>
        <v>71</v>
      </c>
      <c r="B84" s="3" t="s">
        <v>272</v>
      </c>
      <c r="C84" s="3" t="s">
        <v>139</v>
      </c>
      <c r="D84" s="4" t="s">
        <v>231</v>
      </c>
      <c r="E84" s="5">
        <f>E85+E86</f>
        <v>170000</v>
      </c>
      <c r="F84" s="5">
        <f>F85+F86</f>
        <v>170032.18</v>
      </c>
      <c r="G84" s="13">
        <f t="shared" si="5"/>
        <v>100.01892941176472</v>
      </c>
      <c r="H84" s="14">
        <f t="shared" si="6"/>
        <v>32.179999999993015</v>
      </c>
    </row>
    <row r="85" spans="1:8" ht="63" outlineLevel="4" x14ac:dyDescent="0.2">
      <c r="A85" s="10">
        <f t="shared" si="7"/>
        <v>72</v>
      </c>
      <c r="B85" s="3" t="s">
        <v>108</v>
      </c>
      <c r="C85" s="3" t="s">
        <v>140</v>
      </c>
      <c r="D85" s="4" t="s">
        <v>141</v>
      </c>
      <c r="E85" s="5">
        <v>112000</v>
      </c>
      <c r="F85" s="5">
        <v>110983.23</v>
      </c>
      <c r="G85" s="13">
        <f t="shared" si="5"/>
        <v>99.092169642857144</v>
      </c>
      <c r="H85" s="14">
        <f t="shared" si="6"/>
        <v>-1016.7700000000041</v>
      </c>
    </row>
    <row r="86" spans="1:8" ht="47.25" outlineLevel="4" x14ac:dyDescent="0.2">
      <c r="A86" s="10">
        <f t="shared" si="7"/>
        <v>73</v>
      </c>
      <c r="B86" s="3" t="s">
        <v>108</v>
      </c>
      <c r="C86" s="3" t="s">
        <v>142</v>
      </c>
      <c r="D86" s="4" t="s">
        <v>143</v>
      </c>
      <c r="E86" s="5">
        <v>58000</v>
      </c>
      <c r="F86" s="5">
        <v>59048.95</v>
      </c>
      <c r="G86" s="13">
        <f t="shared" si="5"/>
        <v>101.80853448275862</v>
      </c>
      <c r="H86" s="14">
        <f t="shared" si="6"/>
        <v>1048.9499999999971</v>
      </c>
    </row>
    <row r="87" spans="1:8" ht="47.25" outlineLevel="3" x14ac:dyDescent="0.2">
      <c r="A87" s="10">
        <f t="shared" si="7"/>
        <v>74</v>
      </c>
      <c r="B87" s="3" t="s">
        <v>272</v>
      </c>
      <c r="C87" s="3" t="s">
        <v>144</v>
      </c>
      <c r="D87" s="4" t="s">
        <v>275</v>
      </c>
      <c r="E87" s="5">
        <f>E88</f>
        <v>110000</v>
      </c>
      <c r="F87" s="5">
        <f>F88</f>
        <v>107679.31</v>
      </c>
      <c r="G87" s="13">
        <f t="shared" si="5"/>
        <v>97.890281818181819</v>
      </c>
      <c r="H87" s="14">
        <f t="shared" si="6"/>
        <v>-2320.6900000000023</v>
      </c>
    </row>
    <row r="88" spans="1:8" ht="63" outlineLevel="4" x14ac:dyDescent="0.2">
      <c r="A88" s="10">
        <f t="shared" si="7"/>
        <v>75</v>
      </c>
      <c r="B88" s="3" t="s">
        <v>108</v>
      </c>
      <c r="C88" s="3" t="s">
        <v>146</v>
      </c>
      <c r="D88" s="4" t="s">
        <v>145</v>
      </c>
      <c r="E88" s="5">
        <v>110000</v>
      </c>
      <c r="F88" s="5">
        <v>107679.31</v>
      </c>
      <c r="G88" s="13">
        <f t="shared" si="5"/>
        <v>97.890281818181819</v>
      </c>
      <c r="H88" s="14">
        <f t="shared" si="6"/>
        <v>-2320.6900000000023</v>
      </c>
    </row>
    <row r="89" spans="1:8" ht="15.75" outlineLevel="1" x14ac:dyDescent="0.2">
      <c r="A89" s="10">
        <f t="shared" si="7"/>
        <v>76</v>
      </c>
      <c r="B89" s="3" t="s">
        <v>272</v>
      </c>
      <c r="C89" s="3" t="s">
        <v>3</v>
      </c>
      <c r="D89" s="4" t="s">
        <v>232</v>
      </c>
      <c r="E89" s="19">
        <f>E90+E113+E117+E120+E115</f>
        <v>1710050</v>
      </c>
      <c r="F89" s="19">
        <f>F90+F113+F117+F120+F115</f>
        <v>1870437.4900000002</v>
      </c>
      <c r="G89" s="13">
        <f t="shared" si="5"/>
        <v>109.37911113710126</v>
      </c>
      <c r="H89" s="14">
        <f t="shared" si="6"/>
        <v>160387.49000000022</v>
      </c>
    </row>
    <row r="90" spans="1:8" ht="47.25" outlineLevel="2" x14ac:dyDescent="0.2">
      <c r="A90" s="10">
        <f t="shared" si="7"/>
        <v>77</v>
      </c>
      <c r="B90" s="3" t="s">
        <v>272</v>
      </c>
      <c r="C90" s="3" t="s">
        <v>4</v>
      </c>
      <c r="D90" s="4" t="s">
        <v>276</v>
      </c>
      <c r="E90" s="19">
        <f>E91+E94+E97+E100+E102+E104+E109+E106</f>
        <v>501594.08999999997</v>
      </c>
      <c r="F90" s="19">
        <f>F91+F94+F97+F100+F102+F104+F109+F106</f>
        <v>501205.49000000005</v>
      </c>
      <c r="G90" s="13">
        <f t="shared" si="5"/>
        <v>99.92252699787592</v>
      </c>
      <c r="H90" s="14">
        <f t="shared" si="6"/>
        <v>-388.59999999991851</v>
      </c>
    </row>
    <row r="91" spans="1:8" ht="63" outlineLevel="2" x14ac:dyDescent="0.2">
      <c r="A91" s="10">
        <f t="shared" si="7"/>
        <v>78</v>
      </c>
      <c r="B91" s="15" t="s">
        <v>272</v>
      </c>
      <c r="C91" s="3" t="s">
        <v>233</v>
      </c>
      <c r="D91" s="6" t="s">
        <v>277</v>
      </c>
      <c r="E91" s="5">
        <f>E92+E93</f>
        <v>15610</v>
      </c>
      <c r="F91" s="5">
        <f>F92+F93</f>
        <v>15559.14</v>
      </c>
      <c r="G91" s="13">
        <f t="shared" si="5"/>
        <v>99.67418321588724</v>
      </c>
      <c r="H91" s="14">
        <f t="shared" si="6"/>
        <v>-50.860000000000582</v>
      </c>
    </row>
    <row r="92" spans="1:8" ht="94.5" outlineLevel="3" x14ac:dyDescent="0.2">
      <c r="A92" s="10">
        <f t="shared" si="7"/>
        <v>79</v>
      </c>
      <c r="B92" s="3" t="s">
        <v>1</v>
      </c>
      <c r="C92" s="3" t="s">
        <v>5</v>
      </c>
      <c r="D92" s="6" t="s">
        <v>6</v>
      </c>
      <c r="E92" s="5">
        <v>8110</v>
      </c>
      <c r="F92" s="5">
        <v>8111.53</v>
      </c>
      <c r="G92" s="13">
        <f t="shared" si="5"/>
        <v>100.01886559802713</v>
      </c>
      <c r="H92" s="14">
        <f t="shared" si="6"/>
        <v>1.5299999999997453</v>
      </c>
    </row>
    <row r="93" spans="1:8" ht="87.75" customHeight="1" outlineLevel="3" x14ac:dyDescent="0.2">
      <c r="A93" s="10">
        <f t="shared" si="7"/>
        <v>80</v>
      </c>
      <c r="B93" s="17" t="s">
        <v>198</v>
      </c>
      <c r="C93" s="17" t="s">
        <v>5</v>
      </c>
      <c r="D93" s="6" t="s">
        <v>6</v>
      </c>
      <c r="E93" s="5">
        <v>7500</v>
      </c>
      <c r="F93" s="5">
        <v>7447.61</v>
      </c>
      <c r="G93" s="13">
        <f t="shared" si="5"/>
        <v>99.301466666666656</v>
      </c>
      <c r="H93" s="14">
        <f t="shared" si="6"/>
        <v>-52.390000000000327</v>
      </c>
    </row>
    <row r="94" spans="1:8" ht="78.75" outlineLevel="7" x14ac:dyDescent="0.2">
      <c r="A94" s="10">
        <f t="shared" si="7"/>
        <v>81</v>
      </c>
      <c r="B94" s="15" t="s">
        <v>272</v>
      </c>
      <c r="C94" s="3" t="s">
        <v>278</v>
      </c>
      <c r="D94" s="6" t="s">
        <v>279</v>
      </c>
      <c r="E94" s="5">
        <f>E95+E96</f>
        <v>99500</v>
      </c>
      <c r="F94" s="5">
        <f>F95+F96</f>
        <v>99359.31</v>
      </c>
      <c r="G94" s="13">
        <f t="shared" si="5"/>
        <v>99.858603015075374</v>
      </c>
      <c r="H94" s="14">
        <f t="shared" si="6"/>
        <v>-140.69000000000233</v>
      </c>
    </row>
    <row r="95" spans="1:8" ht="110.25" outlineLevel="2" x14ac:dyDescent="0.2">
      <c r="A95" s="10">
        <f t="shared" si="7"/>
        <v>82</v>
      </c>
      <c r="B95" s="3" t="s">
        <v>1</v>
      </c>
      <c r="C95" s="3" t="s">
        <v>9</v>
      </c>
      <c r="D95" s="6" t="s">
        <v>10</v>
      </c>
      <c r="E95" s="5">
        <v>5000</v>
      </c>
      <c r="F95" s="5">
        <v>5000</v>
      </c>
      <c r="G95" s="13">
        <f t="shared" si="5"/>
        <v>100</v>
      </c>
      <c r="H95" s="14">
        <f t="shared" si="6"/>
        <v>0</v>
      </c>
    </row>
    <row r="96" spans="1:8" ht="110.25" outlineLevel="7" x14ac:dyDescent="0.2">
      <c r="A96" s="10">
        <f t="shared" si="7"/>
        <v>83</v>
      </c>
      <c r="B96" s="3" t="s">
        <v>198</v>
      </c>
      <c r="C96" s="3" t="s">
        <v>9</v>
      </c>
      <c r="D96" s="6" t="s">
        <v>10</v>
      </c>
      <c r="E96" s="5">
        <v>94500</v>
      </c>
      <c r="F96" s="5">
        <v>94359.31</v>
      </c>
      <c r="G96" s="13">
        <f t="shared" si="5"/>
        <v>99.851121693121698</v>
      </c>
      <c r="H96" s="14">
        <f t="shared" si="6"/>
        <v>-140.69000000000233</v>
      </c>
    </row>
    <row r="97" spans="1:8" ht="63" outlineLevel="7" x14ac:dyDescent="0.2">
      <c r="A97" s="10">
        <f t="shared" si="7"/>
        <v>84</v>
      </c>
      <c r="B97" s="3" t="s">
        <v>272</v>
      </c>
      <c r="C97" s="3" t="s">
        <v>280</v>
      </c>
      <c r="D97" s="6" t="s">
        <v>281</v>
      </c>
      <c r="E97" s="5">
        <f>E98+E99</f>
        <v>12500</v>
      </c>
      <c r="F97" s="5">
        <f>F98+F99</f>
        <v>14415.3</v>
      </c>
      <c r="G97" s="13">
        <f t="shared" si="5"/>
        <v>115.3224</v>
      </c>
      <c r="H97" s="14">
        <f t="shared" si="6"/>
        <v>1915.2999999999993</v>
      </c>
    </row>
    <row r="98" spans="1:8" ht="94.5" outlineLevel="7" x14ac:dyDescent="0.2">
      <c r="A98" s="10">
        <f t="shared" si="7"/>
        <v>85</v>
      </c>
      <c r="B98" s="17" t="s">
        <v>1</v>
      </c>
      <c r="C98" s="17" t="s">
        <v>199</v>
      </c>
      <c r="D98" s="6" t="s">
        <v>200</v>
      </c>
      <c r="E98" s="5">
        <v>500</v>
      </c>
      <c r="F98" s="5">
        <v>500</v>
      </c>
      <c r="G98" s="13">
        <f t="shared" si="5"/>
        <v>100</v>
      </c>
      <c r="H98" s="14">
        <f t="shared" si="6"/>
        <v>0</v>
      </c>
    </row>
    <row r="99" spans="1:8" ht="94.5" outlineLevel="7" x14ac:dyDescent="0.2">
      <c r="A99" s="10">
        <f t="shared" si="7"/>
        <v>86</v>
      </c>
      <c r="B99" s="3" t="s">
        <v>198</v>
      </c>
      <c r="C99" s="3" t="s">
        <v>199</v>
      </c>
      <c r="D99" s="6" t="s">
        <v>200</v>
      </c>
      <c r="E99" s="5">
        <v>12000</v>
      </c>
      <c r="F99" s="5">
        <v>13915.3</v>
      </c>
      <c r="G99" s="13">
        <f t="shared" si="5"/>
        <v>115.96083333333334</v>
      </c>
      <c r="H99" s="14">
        <f t="shared" si="6"/>
        <v>1915.2999999999993</v>
      </c>
    </row>
    <row r="100" spans="1:8" ht="63" outlineLevel="7" x14ac:dyDescent="0.2">
      <c r="A100" s="10">
        <f t="shared" si="7"/>
        <v>87</v>
      </c>
      <c r="B100" s="3" t="s">
        <v>272</v>
      </c>
      <c r="C100" s="3" t="s">
        <v>282</v>
      </c>
      <c r="D100" s="6" t="s">
        <v>283</v>
      </c>
      <c r="E100" s="5">
        <f>E101</f>
        <v>15550</v>
      </c>
      <c r="F100" s="5">
        <f>F101</f>
        <v>15000</v>
      </c>
      <c r="G100" s="13">
        <f t="shared" si="5"/>
        <v>96.463022508038591</v>
      </c>
      <c r="H100" s="14">
        <f t="shared" si="6"/>
        <v>-550</v>
      </c>
    </row>
    <row r="101" spans="1:8" ht="94.5" outlineLevel="7" x14ac:dyDescent="0.2">
      <c r="A101" s="10">
        <f t="shared" si="7"/>
        <v>88</v>
      </c>
      <c r="B101" s="3" t="s">
        <v>198</v>
      </c>
      <c r="C101" s="3" t="s">
        <v>201</v>
      </c>
      <c r="D101" s="6" t="s">
        <v>202</v>
      </c>
      <c r="E101" s="5">
        <v>15550</v>
      </c>
      <c r="F101" s="5">
        <v>15000</v>
      </c>
      <c r="G101" s="13">
        <f t="shared" si="5"/>
        <v>96.463022508038591</v>
      </c>
      <c r="H101" s="14">
        <f t="shared" si="6"/>
        <v>-550</v>
      </c>
    </row>
    <row r="102" spans="1:8" ht="78.75" outlineLevel="7" x14ac:dyDescent="0.2">
      <c r="A102" s="10">
        <f t="shared" si="7"/>
        <v>89</v>
      </c>
      <c r="B102" s="3" t="s">
        <v>272</v>
      </c>
      <c r="C102" s="3" t="s">
        <v>284</v>
      </c>
      <c r="D102" s="6" t="s">
        <v>285</v>
      </c>
      <c r="E102" s="5">
        <f>E103</f>
        <v>6500</v>
      </c>
      <c r="F102" s="5">
        <f>F103</f>
        <v>6500</v>
      </c>
      <c r="G102" s="13">
        <f t="shared" si="5"/>
        <v>100</v>
      </c>
      <c r="H102" s="14">
        <f t="shared" si="6"/>
        <v>0</v>
      </c>
    </row>
    <row r="103" spans="1:8" ht="126" outlineLevel="7" x14ac:dyDescent="0.2">
      <c r="A103" s="10">
        <f t="shared" si="7"/>
        <v>90</v>
      </c>
      <c r="B103" s="3" t="s">
        <v>198</v>
      </c>
      <c r="C103" s="3" t="s">
        <v>203</v>
      </c>
      <c r="D103" s="6" t="s">
        <v>204</v>
      </c>
      <c r="E103" s="5">
        <v>6500</v>
      </c>
      <c r="F103" s="5">
        <v>6500</v>
      </c>
      <c r="G103" s="13">
        <f t="shared" si="5"/>
        <v>100</v>
      </c>
      <c r="H103" s="14">
        <f t="shared" si="6"/>
        <v>0</v>
      </c>
    </row>
    <row r="104" spans="1:8" ht="63" outlineLevel="7" x14ac:dyDescent="0.2">
      <c r="A104" s="10">
        <f t="shared" si="7"/>
        <v>91</v>
      </c>
      <c r="B104" s="3" t="s">
        <v>272</v>
      </c>
      <c r="C104" s="3" t="s">
        <v>286</v>
      </c>
      <c r="D104" s="6" t="s">
        <v>287</v>
      </c>
      <c r="E104" s="5">
        <f>E105</f>
        <v>6500</v>
      </c>
      <c r="F104" s="5">
        <f>F105</f>
        <v>6461.42</v>
      </c>
      <c r="G104" s="13">
        <f t="shared" si="5"/>
        <v>99.406461538461542</v>
      </c>
      <c r="H104" s="14">
        <f t="shared" si="6"/>
        <v>-38.579999999999927</v>
      </c>
    </row>
    <row r="105" spans="1:8" ht="94.5" outlineLevel="7" x14ac:dyDescent="0.2">
      <c r="A105" s="10">
        <f t="shared" si="7"/>
        <v>92</v>
      </c>
      <c r="B105" s="3" t="s">
        <v>198</v>
      </c>
      <c r="C105" s="3" t="s">
        <v>205</v>
      </c>
      <c r="D105" s="6" t="s">
        <v>206</v>
      </c>
      <c r="E105" s="5">
        <v>6500</v>
      </c>
      <c r="F105" s="5">
        <v>6461.42</v>
      </c>
      <c r="G105" s="13">
        <f t="shared" si="5"/>
        <v>99.406461538461542</v>
      </c>
      <c r="H105" s="14">
        <f t="shared" si="6"/>
        <v>-38.579999999999927</v>
      </c>
    </row>
    <row r="106" spans="1:8" ht="63" outlineLevel="7" x14ac:dyDescent="0.2">
      <c r="A106" s="10">
        <f t="shared" si="7"/>
        <v>93</v>
      </c>
      <c r="B106" s="3" t="s">
        <v>272</v>
      </c>
      <c r="C106" s="3" t="s">
        <v>288</v>
      </c>
      <c r="D106" s="6" t="s">
        <v>289</v>
      </c>
      <c r="E106" s="19">
        <f>E107+E108</f>
        <v>68784.09</v>
      </c>
      <c r="F106" s="19">
        <f>F107+F108</f>
        <v>67430.05</v>
      </c>
      <c r="G106" s="13">
        <f t="shared" si="5"/>
        <v>98.031463380557923</v>
      </c>
      <c r="H106" s="14">
        <f t="shared" si="6"/>
        <v>-1354.0399999999936</v>
      </c>
    </row>
    <row r="107" spans="1:8" ht="78.75" outlineLevel="7" x14ac:dyDescent="0.2">
      <c r="A107" s="10">
        <f t="shared" si="7"/>
        <v>94</v>
      </c>
      <c r="B107" s="28" t="s">
        <v>380</v>
      </c>
      <c r="C107" s="28" t="s">
        <v>207</v>
      </c>
      <c r="D107" s="6" t="s">
        <v>208</v>
      </c>
      <c r="E107" s="19">
        <v>5000</v>
      </c>
      <c r="F107" s="19">
        <v>5000</v>
      </c>
      <c r="G107" s="13">
        <f t="shared" si="5"/>
        <v>100</v>
      </c>
      <c r="H107" s="14">
        <f t="shared" si="6"/>
        <v>0</v>
      </c>
    </row>
    <row r="108" spans="1:8" ht="78.75" outlineLevel="7" x14ac:dyDescent="0.2">
      <c r="A108" s="10">
        <f t="shared" si="7"/>
        <v>95</v>
      </c>
      <c r="B108" s="17" t="s">
        <v>198</v>
      </c>
      <c r="C108" s="17" t="s">
        <v>207</v>
      </c>
      <c r="D108" s="6" t="s">
        <v>208</v>
      </c>
      <c r="E108" s="5">
        <v>63784.09</v>
      </c>
      <c r="F108" s="5">
        <v>62430.05</v>
      </c>
      <c r="G108" s="13">
        <f t="shared" si="5"/>
        <v>97.877150869440968</v>
      </c>
      <c r="H108" s="14">
        <f t="shared" si="6"/>
        <v>-1354.0399999999936</v>
      </c>
    </row>
    <row r="109" spans="1:8" ht="78.75" outlineLevel="7" x14ac:dyDescent="0.2">
      <c r="A109" s="10">
        <f t="shared" si="7"/>
        <v>96</v>
      </c>
      <c r="B109" s="15" t="s">
        <v>272</v>
      </c>
      <c r="C109" s="3" t="s">
        <v>235</v>
      </c>
      <c r="D109" s="6" t="s">
        <v>236</v>
      </c>
      <c r="E109" s="5">
        <f>E110+E112+E111</f>
        <v>276650</v>
      </c>
      <c r="F109" s="5">
        <f>F110+F112+F111</f>
        <v>276480.27</v>
      </c>
      <c r="G109" s="13">
        <f t="shared" si="5"/>
        <v>99.938648111332014</v>
      </c>
      <c r="H109" s="14">
        <f t="shared" si="6"/>
        <v>-169.72999999998137</v>
      </c>
    </row>
    <row r="110" spans="1:8" ht="94.5" outlineLevel="3" x14ac:dyDescent="0.2">
      <c r="A110" s="10">
        <f t="shared" si="7"/>
        <v>97</v>
      </c>
      <c r="B110" s="15" t="s">
        <v>1</v>
      </c>
      <c r="C110" s="3" t="s">
        <v>7</v>
      </c>
      <c r="D110" s="6" t="s">
        <v>8</v>
      </c>
      <c r="E110" s="5">
        <v>1000</v>
      </c>
      <c r="F110" s="5">
        <v>1000</v>
      </c>
      <c r="G110" s="13">
        <f t="shared" si="5"/>
        <v>100</v>
      </c>
      <c r="H110" s="14">
        <f t="shared" si="6"/>
        <v>0</v>
      </c>
    </row>
    <row r="111" spans="1:8" ht="94.5" outlineLevel="3" x14ac:dyDescent="0.2">
      <c r="A111" s="10">
        <f t="shared" si="7"/>
        <v>98</v>
      </c>
      <c r="B111" s="28" t="s">
        <v>381</v>
      </c>
      <c r="C111" s="28" t="s">
        <v>7</v>
      </c>
      <c r="D111" s="6" t="s">
        <v>8</v>
      </c>
      <c r="E111" s="5">
        <v>2150</v>
      </c>
      <c r="F111" s="5">
        <v>2141.7600000000002</v>
      </c>
      <c r="G111" s="13">
        <f t="shared" si="5"/>
        <v>99.616744186046517</v>
      </c>
      <c r="H111" s="14">
        <f t="shared" si="6"/>
        <v>-8.2399999999997817</v>
      </c>
    </row>
    <row r="112" spans="1:8" ht="94.5" outlineLevel="7" x14ac:dyDescent="0.2">
      <c r="A112" s="10">
        <f t="shared" si="7"/>
        <v>99</v>
      </c>
      <c r="B112" s="3" t="s">
        <v>198</v>
      </c>
      <c r="C112" s="3" t="s">
        <v>7</v>
      </c>
      <c r="D112" s="6" t="s">
        <v>8</v>
      </c>
      <c r="E112" s="5">
        <v>273500</v>
      </c>
      <c r="F112" s="5">
        <v>273338.51</v>
      </c>
      <c r="G112" s="13">
        <f t="shared" si="5"/>
        <v>99.940954296160882</v>
      </c>
      <c r="H112" s="14">
        <f t="shared" si="6"/>
        <v>-161.48999999999069</v>
      </c>
    </row>
    <row r="113" spans="1:8" ht="126" outlineLevel="7" x14ac:dyDescent="0.2">
      <c r="A113" s="10">
        <f t="shared" si="7"/>
        <v>100</v>
      </c>
      <c r="B113" s="16" t="s">
        <v>272</v>
      </c>
      <c r="C113" s="16" t="s">
        <v>290</v>
      </c>
      <c r="D113" s="4" t="s">
        <v>291</v>
      </c>
      <c r="E113" s="5">
        <f>E114</f>
        <v>0</v>
      </c>
      <c r="F113" s="5">
        <f>F114</f>
        <v>160896.4</v>
      </c>
      <c r="G113" s="13">
        <v>0</v>
      </c>
      <c r="H113" s="14">
        <f t="shared" ref="H113" si="8">F113-E113</f>
        <v>160896.4</v>
      </c>
    </row>
    <row r="114" spans="1:8" ht="63" outlineLevel="7" x14ac:dyDescent="0.2">
      <c r="A114" s="10">
        <f t="shared" si="7"/>
        <v>101</v>
      </c>
      <c r="B114" s="3" t="s">
        <v>108</v>
      </c>
      <c r="C114" s="3" t="s">
        <v>292</v>
      </c>
      <c r="D114" s="4" t="s">
        <v>293</v>
      </c>
      <c r="E114" s="5">
        <v>0</v>
      </c>
      <c r="F114" s="5">
        <v>160896.4</v>
      </c>
      <c r="G114" s="13">
        <v>0</v>
      </c>
      <c r="H114" s="14">
        <f t="shared" si="6"/>
        <v>160896.4</v>
      </c>
    </row>
    <row r="115" spans="1:8" ht="63" outlineLevel="7" x14ac:dyDescent="0.2">
      <c r="A115" s="10">
        <f t="shared" si="7"/>
        <v>102</v>
      </c>
      <c r="B115" s="3" t="s">
        <v>272</v>
      </c>
      <c r="C115" s="3" t="s">
        <v>294</v>
      </c>
      <c r="D115" s="4" t="s">
        <v>295</v>
      </c>
      <c r="E115" s="5">
        <f>E116</f>
        <v>59.19</v>
      </c>
      <c r="F115" s="5">
        <f>F116</f>
        <v>59.19</v>
      </c>
      <c r="G115" s="13">
        <f t="shared" si="5"/>
        <v>100</v>
      </c>
      <c r="H115" s="14">
        <f t="shared" si="6"/>
        <v>0</v>
      </c>
    </row>
    <row r="116" spans="1:8" ht="47.25" outlineLevel="7" x14ac:dyDescent="0.2">
      <c r="A116" s="10">
        <f t="shared" si="7"/>
        <v>103</v>
      </c>
      <c r="B116" s="3" t="s">
        <v>108</v>
      </c>
      <c r="C116" s="3" t="s">
        <v>147</v>
      </c>
      <c r="D116" s="4" t="s">
        <v>296</v>
      </c>
      <c r="E116" s="5">
        <v>59.19</v>
      </c>
      <c r="F116" s="5">
        <v>59.19</v>
      </c>
      <c r="G116" s="13">
        <f t="shared" si="5"/>
        <v>100</v>
      </c>
      <c r="H116" s="14">
        <f t="shared" si="6"/>
        <v>0</v>
      </c>
    </row>
    <row r="117" spans="1:8" ht="21.75" customHeight="1" outlineLevel="7" x14ac:dyDescent="0.2">
      <c r="A117" s="10">
        <f t="shared" si="7"/>
        <v>104</v>
      </c>
      <c r="B117" s="28" t="s">
        <v>272</v>
      </c>
      <c r="C117" s="28" t="s">
        <v>383</v>
      </c>
      <c r="D117" s="29" t="s">
        <v>384</v>
      </c>
      <c r="E117" s="5">
        <f>E118</f>
        <v>-51003.28</v>
      </c>
      <c r="F117" s="5">
        <f>F118</f>
        <v>-51003.28</v>
      </c>
      <c r="G117" s="13">
        <f t="shared" ref="G117" si="9">F117/E117*100</f>
        <v>100</v>
      </c>
      <c r="H117" s="14">
        <f t="shared" ref="H117" si="10">F117-E117</f>
        <v>0</v>
      </c>
    </row>
    <row r="118" spans="1:8" ht="83.25" customHeight="1" outlineLevel="7" x14ac:dyDescent="0.2">
      <c r="A118" s="10">
        <f t="shared" si="7"/>
        <v>105</v>
      </c>
      <c r="B118" s="28" t="s">
        <v>272</v>
      </c>
      <c r="C118" s="28" t="s">
        <v>385</v>
      </c>
      <c r="D118" s="24" t="s">
        <v>386</v>
      </c>
      <c r="E118" s="5">
        <v>-51003.28</v>
      </c>
      <c r="F118" s="5">
        <v>-51003.28</v>
      </c>
      <c r="G118" s="13">
        <f t="shared" ref="G118" si="11">F118/E118*100</f>
        <v>100</v>
      </c>
      <c r="H118" s="14">
        <f t="shared" ref="H118" si="12">F118-E118</f>
        <v>0</v>
      </c>
    </row>
    <row r="119" spans="1:8" ht="142.5" customHeight="1" outlineLevel="7" x14ac:dyDescent="0.2">
      <c r="A119" s="10">
        <f t="shared" si="7"/>
        <v>106</v>
      </c>
      <c r="B119" s="28" t="s">
        <v>387</v>
      </c>
      <c r="C119" s="28" t="s">
        <v>389</v>
      </c>
      <c r="D119" s="24" t="s">
        <v>388</v>
      </c>
      <c r="E119" s="5">
        <v>-51003.28</v>
      </c>
      <c r="F119" s="5">
        <v>-51003.28</v>
      </c>
      <c r="G119" s="13">
        <f t="shared" ref="G119" si="13">F119/E119*100</f>
        <v>100</v>
      </c>
      <c r="H119" s="14">
        <f t="shared" ref="H119" si="14">F119-E119</f>
        <v>0</v>
      </c>
    </row>
    <row r="120" spans="1:8" ht="15.75" outlineLevel="7" x14ac:dyDescent="0.25">
      <c r="A120" s="10">
        <f t="shared" si="7"/>
        <v>107</v>
      </c>
      <c r="B120" s="15" t="s">
        <v>272</v>
      </c>
      <c r="C120" s="3" t="s">
        <v>297</v>
      </c>
      <c r="D120" s="23" t="s">
        <v>234</v>
      </c>
      <c r="E120" s="5">
        <f>E121+E122</f>
        <v>1259400</v>
      </c>
      <c r="F120" s="5">
        <f>F121+F122</f>
        <v>1259279.6900000002</v>
      </c>
      <c r="G120" s="13">
        <f t="shared" si="5"/>
        <v>99.990447038272208</v>
      </c>
      <c r="H120" s="14">
        <f t="shared" si="6"/>
        <v>-120.30999999982305</v>
      </c>
    </row>
    <row r="121" spans="1:8" ht="118.5" customHeight="1" outlineLevel="7" x14ac:dyDescent="0.2">
      <c r="A121" s="10">
        <f t="shared" si="7"/>
        <v>108</v>
      </c>
      <c r="B121" s="15" t="s">
        <v>148</v>
      </c>
      <c r="C121" s="3" t="s">
        <v>150</v>
      </c>
      <c r="D121" s="24" t="s">
        <v>149</v>
      </c>
      <c r="E121" s="5">
        <v>1207300</v>
      </c>
      <c r="F121" s="5">
        <v>1207258.3500000001</v>
      </c>
      <c r="G121" s="13">
        <f t="shared" si="5"/>
        <v>99.996550153234494</v>
      </c>
      <c r="H121" s="14">
        <f t="shared" si="6"/>
        <v>-41.649999999906868</v>
      </c>
    </row>
    <row r="122" spans="1:8" ht="118.5" customHeight="1" outlineLevel="7" x14ac:dyDescent="0.2">
      <c r="A122" s="10">
        <f t="shared" si="7"/>
        <v>109</v>
      </c>
      <c r="B122" s="28" t="s">
        <v>382</v>
      </c>
      <c r="C122" s="28" t="s">
        <v>150</v>
      </c>
      <c r="D122" s="24" t="s">
        <v>149</v>
      </c>
      <c r="E122" s="5">
        <v>52100</v>
      </c>
      <c r="F122" s="5">
        <v>52021.34</v>
      </c>
      <c r="G122" s="13">
        <f t="shared" si="5"/>
        <v>99.849021113243751</v>
      </c>
      <c r="H122" s="14">
        <f t="shared" si="6"/>
        <v>-78.660000000003492</v>
      </c>
    </row>
    <row r="123" spans="1:8" ht="15.75" outlineLevel="7" x14ac:dyDescent="0.2">
      <c r="A123" s="10">
        <f t="shared" si="7"/>
        <v>110</v>
      </c>
      <c r="B123" s="18" t="s">
        <v>272</v>
      </c>
      <c r="C123" s="3" t="s">
        <v>15</v>
      </c>
      <c r="D123" s="25" t="s">
        <v>237</v>
      </c>
      <c r="E123" s="19">
        <f>E124+E216+E219+E222</f>
        <v>857092128.06999993</v>
      </c>
      <c r="F123" s="19">
        <f>F124+F216+F219+F222</f>
        <v>837110264.38999999</v>
      </c>
      <c r="G123" s="13">
        <f t="shared" ref="G123:G145" si="15">F123/E123*100</f>
        <v>97.668644591918593</v>
      </c>
      <c r="H123" s="14">
        <f t="shared" ref="H123:H145" si="16">F123-E123</f>
        <v>-19981863.679999948</v>
      </c>
    </row>
    <row r="124" spans="1:8" ht="47.25" outlineLevel="7" x14ac:dyDescent="0.2">
      <c r="A124" s="10">
        <f t="shared" si="7"/>
        <v>111</v>
      </c>
      <c r="B124" s="3" t="s">
        <v>272</v>
      </c>
      <c r="C124" s="3" t="s">
        <v>16</v>
      </c>
      <c r="D124" s="4" t="s">
        <v>238</v>
      </c>
      <c r="E124" s="19">
        <f>E125+E134+E158+E186</f>
        <v>859539095.56999993</v>
      </c>
      <c r="F124" s="19">
        <f>F125+F134+F158+F186</f>
        <v>839557274.88999999</v>
      </c>
      <c r="G124" s="13">
        <f t="shared" si="15"/>
        <v>97.675286582892539</v>
      </c>
      <c r="H124" s="14">
        <f t="shared" si="16"/>
        <v>-19981820.679999948</v>
      </c>
    </row>
    <row r="125" spans="1:8" ht="31.5" outlineLevel="7" x14ac:dyDescent="0.2">
      <c r="A125" s="10">
        <f t="shared" si="7"/>
        <v>112</v>
      </c>
      <c r="B125" s="3" t="s">
        <v>272</v>
      </c>
      <c r="C125" s="3" t="s">
        <v>17</v>
      </c>
      <c r="D125" s="4" t="s">
        <v>239</v>
      </c>
      <c r="E125" s="5">
        <f>E126+E128+E130</f>
        <v>410609600</v>
      </c>
      <c r="F125" s="5">
        <f>F126+F128+F130</f>
        <v>410609600</v>
      </c>
      <c r="G125" s="13">
        <f t="shared" si="15"/>
        <v>100</v>
      </c>
      <c r="H125" s="14">
        <f t="shared" si="16"/>
        <v>0</v>
      </c>
    </row>
    <row r="126" spans="1:8" ht="15.75" outlineLevel="7" x14ac:dyDescent="0.2">
      <c r="A126" s="10">
        <f t="shared" si="7"/>
        <v>113</v>
      </c>
      <c r="B126" s="3" t="s">
        <v>272</v>
      </c>
      <c r="C126" s="3" t="s">
        <v>18</v>
      </c>
      <c r="D126" s="4" t="s">
        <v>298</v>
      </c>
      <c r="E126" s="5">
        <f>E127</f>
        <v>217787100</v>
      </c>
      <c r="F126" s="5">
        <f>F127</f>
        <v>217787100</v>
      </c>
      <c r="G126" s="13">
        <f t="shared" si="15"/>
        <v>100</v>
      </c>
      <c r="H126" s="14">
        <f t="shared" si="16"/>
        <v>0</v>
      </c>
    </row>
    <row r="127" spans="1:8" ht="31.5" outlineLevel="7" x14ac:dyDescent="0.2">
      <c r="A127" s="10">
        <f t="shared" si="7"/>
        <v>114</v>
      </c>
      <c r="B127" s="3" t="s">
        <v>11</v>
      </c>
      <c r="C127" s="3" t="s">
        <v>20</v>
      </c>
      <c r="D127" s="4" t="s">
        <v>19</v>
      </c>
      <c r="E127" s="5">
        <v>217787100</v>
      </c>
      <c r="F127" s="5">
        <v>217787100</v>
      </c>
      <c r="G127" s="13">
        <f t="shared" si="15"/>
        <v>100</v>
      </c>
      <c r="H127" s="14">
        <f t="shared" si="16"/>
        <v>0</v>
      </c>
    </row>
    <row r="128" spans="1:8" ht="31.5" x14ac:dyDescent="0.2">
      <c r="A128" s="10">
        <f t="shared" si="7"/>
        <v>115</v>
      </c>
      <c r="B128" s="3" t="s">
        <v>272</v>
      </c>
      <c r="C128" s="3" t="s">
        <v>21</v>
      </c>
      <c r="D128" s="4" t="s">
        <v>299</v>
      </c>
      <c r="E128" s="5">
        <f>E129</f>
        <v>98414800</v>
      </c>
      <c r="F128" s="5">
        <f>F129</f>
        <v>98414800</v>
      </c>
      <c r="G128" s="13">
        <f t="shared" si="15"/>
        <v>100</v>
      </c>
      <c r="H128" s="14">
        <f t="shared" si="16"/>
        <v>0</v>
      </c>
    </row>
    <row r="129" spans="1:8" ht="31.5" outlineLevel="1" x14ac:dyDescent="0.2">
      <c r="A129" s="10">
        <f t="shared" si="7"/>
        <v>116</v>
      </c>
      <c r="B129" s="3" t="s">
        <v>11</v>
      </c>
      <c r="C129" s="3" t="s">
        <v>23</v>
      </c>
      <c r="D129" s="4" t="s">
        <v>22</v>
      </c>
      <c r="E129" s="5">
        <v>98414800</v>
      </c>
      <c r="F129" s="5">
        <v>98414800</v>
      </c>
      <c r="G129" s="13">
        <f t="shared" si="15"/>
        <v>100</v>
      </c>
      <c r="H129" s="14">
        <f t="shared" si="16"/>
        <v>0</v>
      </c>
    </row>
    <row r="130" spans="1:8" ht="15.75" outlineLevel="2" x14ac:dyDescent="0.2">
      <c r="A130" s="10">
        <f t="shared" si="7"/>
        <v>117</v>
      </c>
      <c r="B130" s="3" t="s">
        <v>272</v>
      </c>
      <c r="C130" s="3" t="s">
        <v>24</v>
      </c>
      <c r="D130" s="4" t="s">
        <v>240</v>
      </c>
      <c r="E130" s="5">
        <f>E131</f>
        <v>94407700</v>
      </c>
      <c r="F130" s="5">
        <f>F131</f>
        <v>94407700</v>
      </c>
      <c r="G130" s="13">
        <f t="shared" si="15"/>
        <v>100</v>
      </c>
      <c r="H130" s="14">
        <f t="shared" si="16"/>
        <v>0</v>
      </c>
    </row>
    <row r="131" spans="1:8" ht="15.75" outlineLevel="3" x14ac:dyDescent="0.2">
      <c r="A131" s="10">
        <f t="shared" si="7"/>
        <v>118</v>
      </c>
      <c r="B131" s="3" t="s">
        <v>272</v>
      </c>
      <c r="C131" s="3" t="s">
        <v>25</v>
      </c>
      <c r="D131" s="4" t="s">
        <v>241</v>
      </c>
      <c r="E131" s="5">
        <f>E132+E133</f>
        <v>94407700</v>
      </c>
      <c r="F131" s="5">
        <f>F132+F133</f>
        <v>94407700</v>
      </c>
      <c r="G131" s="13">
        <f t="shared" si="15"/>
        <v>100</v>
      </c>
      <c r="H131" s="14">
        <f t="shared" si="16"/>
        <v>0</v>
      </c>
    </row>
    <row r="132" spans="1:8" ht="94.5" outlineLevel="4" x14ac:dyDescent="0.2">
      <c r="A132" s="10">
        <f t="shared" si="7"/>
        <v>119</v>
      </c>
      <c r="B132" s="18" t="s">
        <v>11</v>
      </c>
      <c r="C132" s="3" t="s">
        <v>26</v>
      </c>
      <c r="D132" s="6" t="s">
        <v>27</v>
      </c>
      <c r="E132" s="5">
        <v>48723200</v>
      </c>
      <c r="F132" s="5">
        <v>48723200</v>
      </c>
      <c r="G132" s="13">
        <f t="shared" si="15"/>
        <v>100</v>
      </c>
      <c r="H132" s="14">
        <f t="shared" si="16"/>
        <v>0</v>
      </c>
    </row>
    <row r="133" spans="1:8" ht="47.25" outlineLevel="3" x14ac:dyDescent="0.2">
      <c r="A133" s="10">
        <f t="shared" si="7"/>
        <v>120</v>
      </c>
      <c r="B133" s="3" t="s">
        <v>11</v>
      </c>
      <c r="C133" s="3" t="s">
        <v>28</v>
      </c>
      <c r="D133" s="4" t="s">
        <v>29</v>
      </c>
      <c r="E133" s="5">
        <v>45684500</v>
      </c>
      <c r="F133" s="5">
        <v>45684500</v>
      </c>
      <c r="G133" s="13">
        <f t="shared" si="15"/>
        <v>100</v>
      </c>
      <c r="H133" s="14">
        <f t="shared" si="16"/>
        <v>0</v>
      </c>
    </row>
    <row r="134" spans="1:8" ht="31.5" outlineLevel="4" x14ac:dyDescent="0.2">
      <c r="A134" s="10">
        <f t="shared" si="7"/>
        <v>121</v>
      </c>
      <c r="B134" s="3" t="s">
        <v>11</v>
      </c>
      <c r="C134" s="3" t="s">
        <v>30</v>
      </c>
      <c r="D134" s="4" t="s">
        <v>242</v>
      </c>
      <c r="E134" s="19">
        <f>E135+E137+E139+E141+E143</f>
        <v>27766366.149999999</v>
      </c>
      <c r="F134" s="19">
        <f>F135+F137+F139+F141+F143</f>
        <v>27759793.48</v>
      </c>
      <c r="G134" s="13">
        <f t="shared" si="15"/>
        <v>99.97632866337463</v>
      </c>
      <c r="H134" s="21">
        <f t="shared" si="16"/>
        <v>-6572.6699999980628</v>
      </c>
    </row>
    <row r="135" spans="1:8" ht="94.5" outlineLevel="2" x14ac:dyDescent="0.2">
      <c r="A135" s="10">
        <f t="shared" si="7"/>
        <v>122</v>
      </c>
      <c r="B135" s="3" t="s">
        <v>272</v>
      </c>
      <c r="C135" s="3" t="s">
        <v>390</v>
      </c>
      <c r="D135" s="24" t="s">
        <v>393</v>
      </c>
      <c r="E135" s="5">
        <f>E136</f>
        <v>1811050</v>
      </c>
      <c r="F135" s="5">
        <f>F136</f>
        <v>1811050</v>
      </c>
      <c r="G135" s="13">
        <f t="shared" si="15"/>
        <v>100</v>
      </c>
      <c r="H135" s="14">
        <f t="shared" si="16"/>
        <v>0</v>
      </c>
    </row>
    <row r="136" spans="1:8" ht="110.25" outlineLevel="3" x14ac:dyDescent="0.2">
      <c r="A136" s="10">
        <f t="shared" si="7"/>
        <v>123</v>
      </c>
      <c r="B136" s="3" t="s">
        <v>11</v>
      </c>
      <c r="C136" s="3" t="s">
        <v>391</v>
      </c>
      <c r="D136" s="24" t="s">
        <v>392</v>
      </c>
      <c r="E136" s="5">
        <v>1811050</v>
      </c>
      <c r="F136" s="5">
        <v>1811050</v>
      </c>
      <c r="G136" s="13">
        <f t="shared" si="15"/>
        <v>100</v>
      </c>
      <c r="H136" s="14">
        <f t="shared" si="16"/>
        <v>0</v>
      </c>
    </row>
    <row r="137" spans="1:8" ht="63" outlineLevel="3" x14ac:dyDescent="0.2">
      <c r="A137" s="10">
        <f t="shared" si="7"/>
        <v>124</v>
      </c>
      <c r="B137" s="3" t="s">
        <v>272</v>
      </c>
      <c r="C137" s="3" t="s">
        <v>300</v>
      </c>
      <c r="D137" s="6" t="s">
        <v>301</v>
      </c>
      <c r="E137" s="5">
        <f>E138</f>
        <v>6650001.4000000004</v>
      </c>
      <c r="F137" s="5">
        <f>F138</f>
        <v>6649328.7300000004</v>
      </c>
      <c r="G137" s="13">
        <f t="shared" si="15"/>
        <v>99.989884663783684</v>
      </c>
      <c r="H137" s="14">
        <f t="shared" si="16"/>
        <v>-672.66999999992549</v>
      </c>
    </row>
    <row r="138" spans="1:8" ht="69.75" customHeight="1" outlineLevel="7" x14ac:dyDescent="0.2">
      <c r="A138" s="10">
        <f t="shared" si="7"/>
        <v>125</v>
      </c>
      <c r="B138" s="3" t="s">
        <v>11</v>
      </c>
      <c r="C138" s="3" t="s">
        <v>31</v>
      </c>
      <c r="D138" s="6" t="s">
        <v>302</v>
      </c>
      <c r="E138" s="5">
        <v>6650001.4000000004</v>
      </c>
      <c r="F138" s="5">
        <v>6649328.7300000004</v>
      </c>
      <c r="G138" s="13">
        <f t="shared" si="15"/>
        <v>99.989884663783684</v>
      </c>
      <c r="H138" s="21">
        <f t="shared" si="16"/>
        <v>-672.66999999992549</v>
      </c>
    </row>
    <row r="139" spans="1:8" ht="31.5" outlineLevel="4" x14ac:dyDescent="0.2">
      <c r="A139" s="10">
        <f t="shared" si="7"/>
        <v>126</v>
      </c>
      <c r="B139" s="17" t="s">
        <v>272</v>
      </c>
      <c r="C139" s="17" t="s">
        <v>328</v>
      </c>
      <c r="D139" s="4" t="s">
        <v>330</v>
      </c>
      <c r="E139" s="5">
        <f>E140</f>
        <v>798800</v>
      </c>
      <c r="F139" s="5">
        <f>F140</f>
        <v>798800</v>
      </c>
      <c r="G139" s="13">
        <f t="shared" si="15"/>
        <v>100</v>
      </c>
      <c r="H139" s="14">
        <f t="shared" si="16"/>
        <v>0</v>
      </c>
    </row>
    <row r="140" spans="1:8" ht="41.25" customHeight="1" outlineLevel="4" x14ac:dyDescent="0.2">
      <c r="A140" s="10">
        <f t="shared" si="7"/>
        <v>127</v>
      </c>
      <c r="B140" s="17" t="s">
        <v>11</v>
      </c>
      <c r="C140" s="17" t="s">
        <v>327</v>
      </c>
      <c r="D140" s="4" t="s">
        <v>329</v>
      </c>
      <c r="E140" s="5">
        <v>798800</v>
      </c>
      <c r="F140" s="5">
        <v>798800</v>
      </c>
      <c r="G140" s="13">
        <f t="shared" si="15"/>
        <v>100</v>
      </c>
      <c r="H140" s="14">
        <f t="shared" si="16"/>
        <v>0</v>
      </c>
    </row>
    <row r="141" spans="1:8" ht="15.75" outlineLevel="7" x14ac:dyDescent="0.2">
      <c r="A141" s="10">
        <f t="shared" si="7"/>
        <v>128</v>
      </c>
      <c r="B141" s="3" t="s">
        <v>272</v>
      </c>
      <c r="C141" s="3" t="s">
        <v>32</v>
      </c>
      <c r="D141" s="4" t="s">
        <v>303</v>
      </c>
      <c r="E141" s="5">
        <f>E142</f>
        <v>144000</v>
      </c>
      <c r="F141" s="5">
        <f>F142</f>
        <v>144000</v>
      </c>
      <c r="G141" s="13">
        <f t="shared" si="15"/>
        <v>100</v>
      </c>
      <c r="H141" s="14">
        <f t="shared" si="16"/>
        <v>0</v>
      </c>
    </row>
    <row r="142" spans="1:8" ht="31.5" outlineLevel="3" x14ac:dyDescent="0.2">
      <c r="A142" s="10">
        <f t="shared" si="7"/>
        <v>129</v>
      </c>
      <c r="B142" s="3" t="s">
        <v>11</v>
      </c>
      <c r="C142" s="3" t="s">
        <v>33</v>
      </c>
      <c r="D142" s="4" t="s">
        <v>304</v>
      </c>
      <c r="E142" s="5">
        <v>144000</v>
      </c>
      <c r="F142" s="5">
        <v>144000</v>
      </c>
      <c r="G142" s="13">
        <f t="shared" si="15"/>
        <v>100</v>
      </c>
      <c r="H142" s="14">
        <f t="shared" si="16"/>
        <v>0</v>
      </c>
    </row>
    <row r="143" spans="1:8" ht="15.75" outlineLevel="7" x14ac:dyDescent="0.2">
      <c r="A143" s="10">
        <f t="shared" si="7"/>
        <v>130</v>
      </c>
      <c r="B143" s="3" t="s">
        <v>272</v>
      </c>
      <c r="C143" s="3" t="s">
        <v>34</v>
      </c>
      <c r="D143" s="4" t="s">
        <v>243</v>
      </c>
      <c r="E143" s="5">
        <f>E144</f>
        <v>18362514.75</v>
      </c>
      <c r="F143" s="5">
        <f>F144</f>
        <v>18356614.75</v>
      </c>
      <c r="G143" s="13">
        <f t="shared" si="15"/>
        <v>99.967869324652284</v>
      </c>
      <c r="H143" s="14">
        <f t="shared" si="16"/>
        <v>-5900</v>
      </c>
    </row>
    <row r="144" spans="1:8" ht="15.75" outlineLevel="3" x14ac:dyDescent="0.2">
      <c r="A144" s="10">
        <f t="shared" ref="A144:A207" si="17">A143+1</f>
        <v>131</v>
      </c>
      <c r="B144" s="3" t="s">
        <v>11</v>
      </c>
      <c r="C144" s="3" t="s">
        <v>35</v>
      </c>
      <c r="D144" s="4" t="s">
        <v>244</v>
      </c>
      <c r="E144" s="5">
        <f>E145+E146+E147+E148+E149+E150+E151+E152+E153+E154+E155+E156+E157</f>
        <v>18362514.75</v>
      </c>
      <c r="F144" s="5">
        <f>F145+F146+F147+F148+F149+F150+F151+F152+F153+F154+F155+F156+F157</f>
        <v>18356614.75</v>
      </c>
      <c r="G144" s="13">
        <f t="shared" si="15"/>
        <v>99.967869324652284</v>
      </c>
      <c r="H144" s="14">
        <f t="shared" si="16"/>
        <v>-5900</v>
      </c>
    </row>
    <row r="145" spans="1:8" ht="94.5" outlineLevel="3" x14ac:dyDescent="0.2">
      <c r="A145" s="10">
        <f t="shared" si="17"/>
        <v>132</v>
      </c>
      <c r="B145" s="3" t="s">
        <v>11</v>
      </c>
      <c r="C145" s="3" t="s">
        <v>394</v>
      </c>
      <c r="D145" s="4" t="s">
        <v>395</v>
      </c>
      <c r="E145" s="5">
        <v>200000</v>
      </c>
      <c r="F145" s="5">
        <v>200000</v>
      </c>
      <c r="G145" s="13">
        <f t="shared" si="15"/>
        <v>100</v>
      </c>
      <c r="H145" s="14">
        <f t="shared" si="16"/>
        <v>0</v>
      </c>
    </row>
    <row r="146" spans="1:8" ht="57" customHeight="1" outlineLevel="7" x14ac:dyDescent="0.2">
      <c r="A146" s="10">
        <f t="shared" si="17"/>
        <v>133</v>
      </c>
      <c r="B146" s="3" t="s">
        <v>11</v>
      </c>
      <c r="C146" s="3" t="s">
        <v>36</v>
      </c>
      <c r="D146" s="4" t="s">
        <v>37</v>
      </c>
      <c r="E146" s="5">
        <v>468900</v>
      </c>
      <c r="F146" s="5">
        <v>463000</v>
      </c>
      <c r="G146" s="13">
        <f t="shared" ref="G146:G181" si="18">F146/E146*100</f>
        <v>98.74173597782044</v>
      </c>
      <c r="H146" s="21">
        <f t="shared" ref="H146:H181" si="19">F146-E146</f>
        <v>-5900</v>
      </c>
    </row>
    <row r="147" spans="1:8" ht="48.75" customHeight="1" outlineLevel="7" x14ac:dyDescent="0.2">
      <c r="A147" s="10">
        <f t="shared" si="17"/>
        <v>134</v>
      </c>
      <c r="B147" s="22" t="s">
        <v>11</v>
      </c>
      <c r="C147" s="22" t="s">
        <v>356</v>
      </c>
      <c r="D147" s="4" t="s">
        <v>357</v>
      </c>
      <c r="E147" s="5">
        <v>820000</v>
      </c>
      <c r="F147" s="5">
        <v>820000</v>
      </c>
      <c r="G147" s="13">
        <f t="shared" si="18"/>
        <v>100</v>
      </c>
      <c r="H147" s="21">
        <f t="shared" si="19"/>
        <v>0</v>
      </c>
    </row>
    <row r="148" spans="1:8" ht="141.75" outlineLevel="7" x14ac:dyDescent="0.2">
      <c r="A148" s="10">
        <f t="shared" si="17"/>
        <v>135</v>
      </c>
      <c r="B148" s="3" t="s">
        <v>11</v>
      </c>
      <c r="C148" s="3" t="s">
        <v>331</v>
      </c>
      <c r="D148" s="4" t="s">
        <v>332</v>
      </c>
      <c r="E148" s="5">
        <v>300000</v>
      </c>
      <c r="F148" s="5">
        <v>300000</v>
      </c>
      <c r="G148" s="13">
        <f t="shared" si="18"/>
        <v>100</v>
      </c>
      <c r="H148" s="14">
        <f t="shared" si="19"/>
        <v>0</v>
      </c>
    </row>
    <row r="149" spans="1:8" ht="31.5" outlineLevel="7" x14ac:dyDescent="0.2">
      <c r="A149" s="10">
        <f t="shared" si="17"/>
        <v>136</v>
      </c>
      <c r="B149" s="3" t="s">
        <v>11</v>
      </c>
      <c r="C149" s="3" t="s">
        <v>38</v>
      </c>
      <c r="D149" s="4" t="s">
        <v>39</v>
      </c>
      <c r="E149" s="5">
        <v>183800</v>
      </c>
      <c r="F149" s="5">
        <v>183800</v>
      </c>
      <c r="G149" s="13">
        <f t="shared" si="18"/>
        <v>100</v>
      </c>
      <c r="H149" s="14">
        <f t="shared" si="19"/>
        <v>0</v>
      </c>
    </row>
    <row r="150" spans="1:8" ht="63" outlineLevel="7" x14ac:dyDescent="0.2">
      <c r="A150" s="10">
        <f t="shared" si="17"/>
        <v>137</v>
      </c>
      <c r="B150" s="3" t="s">
        <v>11</v>
      </c>
      <c r="C150" s="3" t="s">
        <v>40</v>
      </c>
      <c r="D150" s="4" t="s">
        <v>41</v>
      </c>
      <c r="E150" s="5">
        <v>1967500</v>
      </c>
      <c r="F150" s="5">
        <v>1967500</v>
      </c>
      <c r="G150" s="13">
        <f t="shared" si="18"/>
        <v>100</v>
      </c>
      <c r="H150" s="14">
        <f t="shared" si="19"/>
        <v>0</v>
      </c>
    </row>
    <row r="151" spans="1:8" ht="56.25" customHeight="1" outlineLevel="7" x14ac:dyDescent="0.2">
      <c r="A151" s="10">
        <f t="shared" si="17"/>
        <v>138</v>
      </c>
      <c r="B151" s="28" t="s">
        <v>11</v>
      </c>
      <c r="C151" s="28" t="s">
        <v>396</v>
      </c>
      <c r="D151" s="4" t="s">
        <v>397</v>
      </c>
      <c r="E151" s="5">
        <v>844000</v>
      </c>
      <c r="F151" s="5">
        <v>844000</v>
      </c>
      <c r="G151" s="13">
        <f t="shared" si="18"/>
        <v>100</v>
      </c>
      <c r="H151" s="14">
        <f t="shared" si="19"/>
        <v>0</v>
      </c>
    </row>
    <row r="152" spans="1:8" ht="65.25" customHeight="1" outlineLevel="7" x14ac:dyDescent="0.2">
      <c r="A152" s="10">
        <f t="shared" si="17"/>
        <v>139</v>
      </c>
      <c r="B152" s="28" t="s">
        <v>11</v>
      </c>
      <c r="C152" s="28" t="s">
        <v>398</v>
      </c>
      <c r="D152" s="4" t="s">
        <v>399</v>
      </c>
      <c r="E152" s="5">
        <v>3079700</v>
      </c>
      <c r="F152" s="5">
        <v>3079700</v>
      </c>
      <c r="G152" s="13">
        <f t="shared" si="18"/>
        <v>100</v>
      </c>
      <c r="H152" s="14">
        <f t="shared" si="19"/>
        <v>0</v>
      </c>
    </row>
    <row r="153" spans="1:8" ht="46.5" customHeight="1" outlineLevel="7" x14ac:dyDescent="0.2">
      <c r="A153" s="10">
        <f t="shared" si="17"/>
        <v>140</v>
      </c>
      <c r="B153" s="28" t="s">
        <v>11</v>
      </c>
      <c r="C153" s="28" t="s">
        <v>333</v>
      </c>
      <c r="D153" s="4" t="s">
        <v>400</v>
      </c>
      <c r="E153" s="5">
        <v>589900</v>
      </c>
      <c r="F153" s="5">
        <v>589900</v>
      </c>
      <c r="G153" s="13">
        <f t="shared" si="18"/>
        <v>100</v>
      </c>
      <c r="H153" s="14">
        <f t="shared" si="19"/>
        <v>0</v>
      </c>
    </row>
    <row r="154" spans="1:8" ht="72" customHeight="1" outlineLevel="7" x14ac:dyDescent="0.2">
      <c r="A154" s="10">
        <f t="shared" si="17"/>
        <v>141</v>
      </c>
      <c r="B154" s="28" t="s">
        <v>11</v>
      </c>
      <c r="C154" s="28" t="s">
        <v>401</v>
      </c>
      <c r="D154" s="4" t="s">
        <v>402</v>
      </c>
      <c r="E154" s="5">
        <v>950000</v>
      </c>
      <c r="F154" s="5">
        <v>950000</v>
      </c>
      <c r="G154" s="13">
        <f t="shared" si="18"/>
        <v>100</v>
      </c>
      <c r="H154" s="14">
        <f t="shared" si="19"/>
        <v>0</v>
      </c>
    </row>
    <row r="155" spans="1:8" ht="94.5" outlineLevel="7" x14ac:dyDescent="0.2">
      <c r="A155" s="10">
        <f t="shared" si="17"/>
        <v>142</v>
      </c>
      <c r="B155" s="3" t="s">
        <v>11</v>
      </c>
      <c r="C155" s="3" t="s">
        <v>334</v>
      </c>
      <c r="D155" s="4" t="s">
        <v>335</v>
      </c>
      <c r="E155" s="5">
        <v>2375291.25</v>
      </c>
      <c r="F155" s="5">
        <v>2375291.25</v>
      </c>
      <c r="G155" s="13">
        <f t="shared" si="18"/>
        <v>100</v>
      </c>
      <c r="H155" s="14">
        <f t="shared" si="19"/>
        <v>0</v>
      </c>
    </row>
    <row r="156" spans="1:8" ht="84" customHeight="1" outlineLevel="7" x14ac:dyDescent="0.2">
      <c r="A156" s="10">
        <f t="shared" si="17"/>
        <v>143</v>
      </c>
      <c r="B156" s="28" t="s">
        <v>11</v>
      </c>
      <c r="C156" s="28" t="s">
        <v>403</v>
      </c>
      <c r="D156" s="4" t="s">
        <v>404</v>
      </c>
      <c r="E156" s="5">
        <v>76423.5</v>
      </c>
      <c r="F156" s="5">
        <v>76423.5</v>
      </c>
      <c r="G156" s="13">
        <f t="shared" si="18"/>
        <v>100</v>
      </c>
      <c r="H156" s="14">
        <f t="shared" si="19"/>
        <v>0</v>
      </c>
    </row>
    <row r="157" spans="1:8" ht="63" outlineLevel="7" x14ac:dyDescent="0.2">
      <c r="A157" s="10">
        <f t="shared" si="17"/>
        <v>144</v>
      </c>
      <c r="B157" s="3" t="s">
        <v>11</v>
      </c>
      <c r="C157" s="3" t="s">
        <v>42</v>
      </c>
      <c r="D157" s="4" t="s">
        <v>315</v>
      </c>
      <c r="E157" s="5">
        <v>6507000</v>
      </c>
      <c r="F157" s="5">
        <v>6507000</v>
      </c>
      <c r="G157" s="13">
        <f t="shared" si="18"/>
        <v>100</v>
      </c>
      <c r="H157" s="14">
        <f t="shared" si="19"/>
        <v>0</v>
      </c>
    </row>
    <row r="158" spans="1:8" ht="31.5" outlineLevel="7" x14ac:dyDescent="0.2">
      <c r="A158" s="10">
        <f t="shared" si="17"/>
        <v>145</v>
      </c>
      <c r="B158" s="18" t="s">
        <v>272</v>
      </c>
      <c r="C158" s="3" t="s">
        <v>43</v>
      </c>
      <c r="D158" s="4" t="s">
        <v>245</v>
      </c>
      <c r="E158" s="19">
        <f>E159+E180+E182+E184</f>
        <v>312193998.88</v>
      </c>
      <c r="F158" s="19">
        <f>F159+F180+F182+F184</f>
        <v>311793627.23999995</v>
      </c>
      <c r="G158" s="13">
        <f t="shared" si="18"/>
        <v>99.871755497723726</v>
      </c>
      <c r="H158" s="14">
        <f t="shared" si="19"/>
        <v>-400371.6400000453</v>
      </c>
    </row>
    <row r="159" spans="1:8" ht="47.25" outlineLevel="7" x14ac:dyDescent="0.2">
      <c r="A159" s="10">
        <f t="shared" si="17"/>
        <v>146</v>
      </c>
      <c r="B159" s="3" t="s">
        <v>272</v>
      </c>
      <c r="C159" s="3" t="s">
        <v>44</v>
      </c>
      <c r="D159" s="4" t="s">
        <v>246</v>
      </c>
      <c r="E159" s="19">
        <f>E160</f>
        <v>309865698.88</v>
      </c>
      <c r="F159" s="19">
        <f>F160</f>
        <v>309498475.77999997</v>
      </c>
      <c r="G159" s="13">
        <f t="shared" si="18"/>
        <v>99.881489593289174</v>
      </c>
      <c r="H159" s="14">
        <f t="shared" si="19"/>
        <v>-367223.10000002384</v>
      </c>
    </row>
    <row r="160" spans="1:8" ht="47.25" outlineLevel="7" x14ac:dyDescent="0.2">
      <c r="A160" s="10">
        <f t="shared" si="17"/>
        <v>147</v>
      </c>
      <c r="B160" s="3" t="s">
        <v>11</v>
      </c>
      <c r="C160" s="3" t="s">
        <v>45</v>
      </c>
      <c r="D160" s="4" t="s">
        <v>247</v>
      </c>
      <c r="E160" s="19">
        <f>E161+E162+E163+E164+E165+E166+E167+E168+E169+E170+E171+E172+E173+E174+E175+E176+E177+E178+E179</f>
        <v>309865698.88</v>
      </c>
      <c r="F160" s="19">
        <f>F161+F162+F163+F164+F165+F166+F167+F168+F169+F170+F171+F172+F173+F174+F175+F176+F177+F178+F179</f>
        <v>309498475.77999997</v>
      </c>
      <c r="G160" s="13">
        <f t="shared" si="18"/>
        <v>99.881489593289174</v>
      </c>
      <c r="H160" s="14">
        <f t="shared" si="19"/>
        <v>-367223.10000002384</v>
      </c>
    </row>
    <row r="161" spans="1:8" ht="78.75" outlineLevel="7" x14ac:dyDescent="0.2">
      <c r="A161" s="10">
        <f t="shared" si="17"/>
        <v>148</v>
      </c>
      <c r="B161" s="3" t="s">
        <v>11</v>
      </c>
      <c r="C161" s="3" t="s">
        <v>46</v>
      </c>
      <c r="D161" s="4" t="s">
        <v>47</v>
      </c>
      <c r="E161" s="5">
        <v>1500400</v>
      </c>
      <c r="F161" s="5">
        <v>1136760</v>
      </c>
      <c r="G161" s="13">
        <f t="shared" si="18"/>
        <v>75.763796320981072</v>
      </c>
      <c r="H161" s="21">
        <f t="shared" si="19"/>
        <v>-363640</v>
      </c>
    </row>
    <row r="162" spans="1:8" ht="63" outlineLevel="7" x14ac:dyDescent="0.2">
      <c r="A162" s="10">
        <f t="shared" si="17"/>
        <v>149</v>
      </c>
      <c r="B162" s="3" t="s">
        <v>11</v>
      </c>
      <c r="C162" s="3" t="s">
        <v>48</v>
      </c>
      <c r="D162" s="4" t="s">
        <v>49</v>
      </c>
      <c r="E162" s="5">
        <v>23438400</v>
      </c>
      <c r="F162" s="5">
        <v>23438400</v>
      </c>
      <c r="G162" s="13">
        <f t="shared" si="18"/>
        <v>100</v>
      </c>
      <c r="H162" s="21">
        <f t="shared" si="19"/>
        <v>0</v>
      </c>
    </row>
    <row r="163" spans="1:8" ht="78.75" outlineLevel="2" x14ac:dyDescent="0.2">
      <c r="A163" s="10">
        <f t="shared" si="17"/>
        <v>150</v>
      </c>
      <c r="B163" s="3" t="s">
        <v>11</v>
      </c>
      <c r="C163" s="3" t="s">
        <v>50</v>
      </c>
      <c r="D163" s="6" t="s">
        <v>51</v>
      </c>
      <c r="E163" s="5">
        <v>36699900</v>
      </c>
      <c r="F163" s="5">
        <v>36699900</v>
      </c>
      <c r="G163" s="13">
        <f t="shared" si="18"/>
        <v>100</v>
      </c>
      <c r="H163" s="14">
        <f t="shared" si="19"/>
        <v>0</v>
      </c>
    </row>
    <row r="164" spans="1:8" ht="47.25" outlineLevel="3" x14ac:dyDescent="0.2">
      <c r="A164" s="10">
        <f t="shared" si="17"/>
        <v>151</v>
      </c>
      <c r="B164" s="3" t="s">
        <v>11</v>
      </c>
      <c r="C164" s="3" t="s">
        <v>52</v>
      </c>
      <c r="D164" s="4" t="s">
        <v>53</v>
      </c>
      <c r="E164" s="5">
        <v>67300</v>
      </c>
      <c r="F164" s="5">
        <v>67300</v>
      </c>
      <c r="G164" s="13">
        <f t="shared" si="18"/>
        <v>100</v>
      </c>
      <c r="H164" s="21">
        <f t="shared" si="19"/>
        <v>0</v>
      </c>
    </row>
    <row r="165" spans="1:8" ht="47.25" outlineLevel="4" x14ac:dyDescent="0.2">
      <c r="A165" s="10">
        <f t="shared" si="17"/>
        <v>152</v>
      </c>
      <c r="B165" s="3" t="s">
        <v>11</v>
      </c>
      <c r="C165" s="3" t="s">
        <v>54</v>
      </c>
      <c r="D165" s="4" t="s">
        <v>55</v>
      </c>
      <c r="E165" s="5">
        <v>86800</v>
      </c>
      <c r="F165" s="5">
        <v>86800</v>
      </c>
      <c r="G165" s="13">
        <f t="shared" si="18"/>
        <v>100</v>
      </c>
      <c r="H165" s="14">
        <f t="shared" si="19"/>
        <v>0</v>
      </c>
    </row>
    <row r="166" spans="1:8" ht="47.25" outlineLevel="7" x14ac:dyDescent="0.2">
      <c r="A166" s="10">
        <f t="shared" si="17"/>
        <v>153</v>
      </c>
      <c r="B166" s="3" t="s">
        <v>11</v>
      </c>
      <c r="C166" s="3" t="s">
        <v>56</v>
      </c>
      <c r="D166" s="4" t="s">
        <v>57</v>
      </c>
      <c r="E166" s="5">
        <v>2020000</v>
      </c>
      <c r="F166" s="5">
        <v>2020000</v>
      </c>
      <c r="G166" s="13">
        <f t="shared" si="18"/>
        <v>100</v>
      </c>
      <c r="H166" s="14">
        <f t="shared" si="19"/>
        <v>0</v>
      </c>
    </row>
    <row r="167" spans="1:8" ht="47.25" outlineLevel="7" x14ac:dyDescent="0.2">
      <c r="A167" s="10">
        <f t="shared" si="17"/>
        <v>154</v>
      </c>
      <c r="B167" s="3" t="s">
        <v>11</v>
      </c>
      <c r="C167" s="3" t="s">
        <v>58</v>
      </c>
      <c r="D167" s="4" t="s">
        <v>316</v>
      </c>
      <c r="E167" s="5">
        <v>1115871.1299999999</v>
      </c>
      <c r="F167" s="5">
        <v>1115871.1299999999</v>
      </c>
      <c r="G167" s="13">
        <f t="shared" si="18"/>
        <v>100</v>
      </c>
      <c r="H167" s="21">
        <f t="shared" si="19"/>
        <v>0</v>
      </c>
    </row>
    <row r="168" spans="1:8" ht="31.5" outlineLevel="7" x14ac:dyDescent="0.2">
      <c r="A168" s="10">
        <f t="shared" si="17"/>
        <v>155</v>
      </c>
      <c r="B168" s="3" t="s">
        <v>11</v>
      </c>
      <c r="C168" s="3" t="s">
        <v>59</v>
      </c>
      <c r="D168" s="4" t="s">
        <v>60</v>
      </c>
      <c r="E168" s="5">
        <v>107300</v>
      </c>
      <c r="F168" s="5">
        <v>107300</v>
      </c>
      <c r="G168" s="13">
        <f t="shared" si="18"/>
        <v>100</v>
      </c>
      <c r="H168" s="14">
        <f t="shared" si="19"/>
        <v>0</v>
      </c>
    </row>
    <row r="169" spans="1:8" ht="63" outlineLevel="7" x14ac:dyDescent="0.2">
      <c r="A169" s="10">
        <f t="shared" si="17"/>
        <v>156</v>
      </c>
      <c r="B169" s="3" t="s">
        <v>11</v>
      </c>
      <c r="C169" s="3" t="s">
        <v>61</v>
      </c>
      <c r="D169" s="4" t="s">
        <v>62</v>
      </c>
      <c r="E169" s="5">
        <v>1888800</v>
      </c>
      <c r="F169" s="5">
        <v>1888800</v>
      </c>
      <c r="G169" s="13">
        <f t="shared" si="18"/>
        <v>100</v>
      </c>
      <c r="H169" s="21">
        <f t="shared" si="19"/>
        <v>0</v>
      </c>
    </row>
    <row r="170" spans="1:8" ht="63" outlineLevel="7" x14ac:dyDescent="0.2">
      <c r="A170" s="10">
        <f t="shared" si="17"/>
        <v>157</v>
      </c>
      <c r="B170" s="3" t="s">
        <v>11</v>
      </c>
      <c r="C170" s="3" t="s">
        <v>63</v>
      </c>
      <c r="D170" s="4" t="s">
        <v>64</v>
      </c>
      <c r="E170" s="5">
        <v>182000</v>
      </c>
      <c r="F170" s="5">
        <v>178734.41</v>
      </c>
      <c r="G170" s="13">
        <f t="shared" si="18"/>
        <v>98.205719780219781</v>
      </c>
      <c r="H170" s="21">
        <f t="shared" si="19"/>
        <v>-3265.5899999999965</v>
      </c>
    </row>
    <row r="171" spans="1:8" ht="189" outlineLevel="7" x14ac:dyDescent="0.2">
      <c r="A171" s="10">
        <f t="shared" si="17"/>
        <v>158</v>
      </c>
      <c r="B171" s="3" t="s">
        <v>11</v>
      </c>
      <c r="C171" s="3" t="s">
        <v>65</v>
      </c>
      <c r="D171" s="6" t="s">
        <v>66</v>
      </c>
      <c r="E171" s="5">
        <v>181068400</v>
      </c>
      <c r="F171" s="5">
        <v>181068400</v>
      </c>
      <c r="G171" s="13">
        <f t="shared" si="18"/>
        <v>100</v>
      </c>
      <c r="H171" s="14">
        <f t="shared" si="19"/>
        <v>0</v>
      </c>
    </row>
    <row r="172" spans="1:8" ht="63" outlineLevel="7" x14ac:dyDescent="0.2">
      <c r="A172" s="10">
        <f t="shared" si="17"/>
        <v>159</v>
      </c>
      <c r="B172" s="3" t="s">
        <v>11</v>
      </c>
      <c r="C172" s="3" t="s">
        <v>67</v>
      </c>
      <c r="D172" s="4" t="s">
        <v>68</v>
      </c>
      <c r="E172" s="5">
        <v>7600000</v>
      </c>
      <c r="F172" s="5">
        <v>7600000</v>
      </c>
      <c r="G172" s="13">
        <f t="shared" si="18"/>
        <v>100</v>
      </c>
      <c r="H172" s="21">
        <f t="shared" si="19"/>
        <v>0</v>
      </c>
    </row>
    <row r="173" spans="1:8" ht="47.25" outlineLevel="7" x14ac:dyDescent="0.2">
      <c r="A173" s="10">
        <f t="shared" si="17"/>
        <v>160</v>
      </c>
      <c r="B173" s="3" t="s">
        <v>11</v>
      </c>
      <c r="C173" s="3" t="s">
        <v>69</v>
      </c>
      <c r="D173" s="4" t="s">
        <v>317</v>
      </c>
      <c r="E173" s="5">
        <v>829900</v>
      </c>
      <c r="F173" s="5">
        <v>829590.79</v>
      </c>
      <c r="G173" s="13">
        <f t="shared" si="18"/>
        <v>99.962741294131831</v>
      </c>
      <c r="H173" s="21">
        <f t="shared" si="19"/>
        <v>-309.20999999996275</v>
      </c>
    </row>
    <row r="174" spans="1:8" ht="58.5" customHeight="1" outlineLevel="7" x14ac:dyDescent="0.2">
      <c r="A174" s="10">
        <f t="shared" si="17"/>
        <v>161</v>
      </c>
      <c r="B174" s="17" t="s">
        <v>11</v>
      </c>
      <c r="C174" s="17" t="s">
        <v>336</v>
      </c>
      <c r="D174" s="4" t="s">
        <v>337</v>
      </c>
      <c r="E174" s="5">
        <v>1790327.75</v>
      </c>
      <c r="F174" s="5">
        <v>1790327.75</v>
      </c>
      <c r="G174" s="13">
        <f t="shared" si="18"/>
        <v>100</v>
      </c>
      <c r="H174" s="21">
        <f t="shared" si="19"/>
        <v>0</v>
      </c>
    </row>
    <row r="175" spans="1:8" ht="189" outlineLevel="7" x14ac:dyDescent="0.2">
      <c r="A175" s="10">
        <f t="shared" si="17"/>
        <v>162</v>
      </c>
      <c r="B175" s="3" t="s">
        <v>11</v>
      </c>
      <c r="C175" s="3" t="s">
        <v>70</v>
      </c>
      <c r="D175" s="6" t="s">
        <v>66</v>
      </c>
      <c r="E175" s="5">
        <v>35428000</v>
      </c>
      <c r="F175" s="5">
        <v>35428000</v>
      </c>
      <c r="G175" s="13">
        <f t="shared" si="18"/>
        <v>100</v>
      </c>
      <c r="H175" s="14">
        <f t="shared" si="19"/>
        <v>0</v>
      </c>
    </row>
    <row r="176" spans="1:8" ht="47.25" outlineLevel="7" x14ac:dyDescent="0.2">
      <c r="A176" s="10">
        <f t="shared" si="17"/>
        <v>163</v>
      </c>
      <c r="B176" s="3" t="s">
        <v>11</v>
      </c>
      <c r="C176" s="3" t="s">
        <v>71</v>
      </c>
      <c r="D176" s="4" t="s">
        <v>72</v>
      </c>
      <c r="E176" s="5">
        <v>10856100</v>
      </c>
      <c r="F176" s="5">
        <v>10856100</v>
      </c>
      <c r="G176" s="13">
        <f t="shared" si="18"/>
        <v>100</v>
      </c>
      <c r="H176" s="14">
        <f t="shared" si="19"/>
        <v>0</v>
      </c>
    </row>
    <row r="177" spans="1:8" ht="63" outlineLevel="7" x14ac:dyDescent="0.2">
      <c r="A177" s="10">
        <f t="shared" si="17"/>
        <v>164</v>
      </c>
      <c r="B177" s="3" t="s">
        <v>11</v>
      </c>
      <c r="C177" s="3" t="s">
        <v>73</v>
      </c>
      <c r="D177" s="4" t="s">
        <v>74</v>
      </c>
      <c r="E177" s="5">
        <v>994700</v>
      </c>
      <c r="F177" s="5">
        <v>994700</v>
      </c>
      <c r="G177" s="13">
        <f t="shared" si="18"/>
        <v>100</v>
      </c>
      <c r="H177" s="14">
        <f t="shared" si="19"/>
        <v>0</v>
      </c>
    </row>
    <row r="178" spans="1:8" ht="63" outlineLevel="7" x14ac:dyDescent="0.2">
      <c r="A178" s="10">
        <f t="shared" si="17"/>
        <v>165</v>
      </c>
      <c r="B178" s="3" t="s">
        <v>11</v>
      </c>
      <c r="C178" s="3" t="s">
        <v>75</v>
      </c>
      <c r="D178" s="4" t="s">
        <v>76</v>
      </c>
      <c r="E178" s="5">
        <v>4134000</v>
      </c>
      <c r="F178" s="5">
        <v>4133991.7</v>
      </c>
      <c r="G178" s="13">
        <f t="shared" si="18"/>
        <v>99.999799225931312</v>
      </c>
      <c r="H178" s="21">
        <f t="shared" si="19"/>
        <v>-8.2999999998137355</v>
      </c>
    </row>
    <row r="179" spans="1:8" ht="94.5" outlineLevel="7" x14ac:dyDescent="0.2">
      <c r="A179" s="10">
        <f t="shared" si="17"/>
        <v>166</v>
      </c>
      <c r="B179" s="3" t="s">
        <v>11</v>
      </c>
      <c r="C179" s="3" t="s">
        <v>77</v>
      </c>
      <c r="D179" s="6" t="s">
        <v>78</v>
      </c>
      <c r="E179" s="5">
        <v>57500</v>
      </c>
      <c r="F179" s="5">
        <v>57500</v>
      </c>
      <c r="G179" s="13">
        <f t="shared" si="18"/>
        <v>100</v>
      </c>
      <c r="H179" s="14">
        <f t="shared" si="19"/>
        <v>0</v>
      </c>
    </row>
    <row r="180" spans="1:8" ht="78.75" outlineLevel="7" x14ac:dyDescent="0.2">
      <c r="A180" s="10">
        <f t="shared" si="17"/>
        <v>167</v>
      </c>
      <c r="B180" s="3" t="s">
        <v>272</v>
      </c>
      <c r="C180" s="3" t="s">
        <v>79</v>
      </c>
      <c r="D180" s="4" t="s">
        <v>305</v>
      </c>
      <c r="E180" s="5">
        <f>E181</f>
        <v>329000</v>
      </c>
      <c r="F180" s="5">
        <f>F181</f>
        <v>308851.46000000002</v>
      </c>
      <c r="G180" s="13">
        <f t="shared" si="18"/>
        <v>93.875823708206696</v>
      </c>
      <c r="H180" s="14">
        <f t="shared" si="19"/>
        <v>-20148.539999999979</v>
      </c>
    </row>
    <row r="181" spans="1:8" ht="78.75" outlineLevel="7" x14ac:dyDescent="0.2">
      <c r="A181" s="10">
        <f t="shared" si="17"/>
        <v>168</v>
      </c>
      <c r="B181" s="3" t="s">
        <v>11</v>
      </c>
      <c r="C181" s="3" t="s">
        <v>81</v>
      </c>
      <c r="D181" s="4" t="s">
        <v>80</v>
      </c>
      <c r="E181" s="5">
        <v>329000</v>
      </c>
      <c r="F181" s="5">
        <v>308851.46000000002</v>
      </c>
      <c r="G181" s="13">
        <f t="shared" si="18"/>
        <v>93.875823708206696</v>
      </c>
      <c r="H181" s="21">
        <f t="shared" si="19"/>
        <v>-20148.539999999979</v>
      </c>
    </row>
    <row r="182" spans="1:8" ht="47.25" outlineLevel="7" x14ac:dyDescent="0.2">
      <c r="A182" s="10">
        <f t="shared" si="17"/>
        <v>169</v>
      </c>
      <c r="B182" s="3" t="s">
        <v>272</v>
      </c>
      <c r="C182" s="3" t="s">
        <v>82</v>
      </c>
      <c r="D182" s="4" t="s">
        <v>306</v>
      </c>
      <c r="E182" s="5">
        <f>E183</f>
        <v>1986300</v>
      </c>
      <c r="F182" s="5">
        <f>F183</f>
        <v>1986300</v>
      </c>
      <c r="G182" s="13">
        <f t="shared" ref="G182:G224" si="20">F182/E182*100</f>
        <v>100</v>
      </c>
      <c r="H182" s="14">
        <f t="shared" ref="H182:H224" si="21">F182-E182</f>
        <v>0</v>
      </c>
    </row>
    <row r="183" spans="1:8" ht="47.25" outlineLevel="3" x14ac:dyDescent="0.2">
      <c r="A183" s="10">
        <f t="shared" si="17"/>
        <v>170</v>
      </c>
      <c r="B183" s="3" t="s">
        <v>11</v>
      </c>
      <c r="C183" s="3" t="s">
        <v>84</v>
      </c>
      <c r="D183" s="4" t="s">
        <v>83</v>
      </c>
      <c r="E183" s="5">
        <v>1986300</v>
      </c>
      <c r="F183" s="5">
        <v>1986300</v>
      </c>
      <c r="G183" s="13">
        <f t="shared" si="20"/>
        <v>100</v>
      </c>
      <c r="H183" s="21">
        <f t="shared" si="21"/>
        <v>0</v>
      </c>
    </row>
    <row r="184" spans="1:8" ht="63" outlineLevel="3" x14ac:dyDescent="0.2">
      <c r="A184" s="10">
        <f t="shared" si="17"/>
        <v>171</v>
      </c>
      <c r="B184" s="28" t="s">
        <v>272</v>
      </c>
      <c r="C184" s="28" t="s">
        <v>405</v>
      </c>
      <c r="D184" s="4" t="s">
        <v>408</v>
      </c>
      <c r="E184" s="5">
        <f>E185</f>
        <v>13000</v>
      </c>
      <c r="F184" s="5">
        <f>F185</f>
        <v>0</v>
      </c>
      <c r="G184" s="13">
        <v>0</v>
      </c>
      <c r="H184" s="21">
        <v>0</v>
      </c>
    </row>
    <row r="185" spans="1:8" ht="63" customHeight="1" outlineLevel="3" x14ac:dyDescent="0.2">
      <c r="A185" s="10">
        <f t="shared" si="17"/>
        <v>172</v>
      </c>
      <c r="B185" s="28" t="s">
        <v>11</v>
      </c>
      <c r="C185" s="28" t="s">
        <v>406</v>
      </c>
      <c r="D185" s="4" t="s">
        <v>407</v>
      </c>
      <c r="E185" s="5">
        <v>13000</v>
      </c>
      <c r="F185" s="5">
        <v>0</v>
      </c>
      <c r="G185" s="13">
        <v>0</v>
      </c>
      <c r="H185" s="21">
        <v>0</v>
      </c>
    </row>
    <row r="186" spans="1:8" ht="15.75" outlineLevel="4" x14ac:dyDescent="0.2">
      <c r="A186" s="10">
        <f t="shared" si="17"/>
        <v>173</v>
      </c>
      <c r="B186" s="3" t="s">
        <v>272</v>
      </c>
      <c r="C186" s="3" t="s">
        <v>85</v>
      </c>
      <c r="D186" s="4" t="s">
        <v>248</v>
      </c>
      <c r="E186" s="5">
        <f>E187+E194+E196+E198+E200+E202</f>
        <v>108969130.53999999</v>
      </c>
      <c r="F186" s="5">
        <f>F187+F194+F196+F198+F200+F202</f>
        <v>89394254.170000002</v>
      </c>
      <c r="G186" s="13">
        <f t="shared" si="20"/>
        <v>82.036310400022401</v>
      </c>
      <c r="H186" s="14">
        <f t="shared" si="21"/>
        <v>-19574876.36999999</v>
      </c>
    </row>
    <row r="187" spans="1:8" ht="63" outlineLevel="3" x14ac:dyDescent="0.2">
      <c r="A187" s="10">
        <f t="shared" si="17"/>
        <v>174</v>
      </c>
      <c r="B187" s="3" t="s">
        <v>272</v>
      </c>
      <c r="C187" s="3" t="s">
        <v>86</v>
      </c>
      <c r="D187" s="4" t="s">
        <v>249</v>
      </c>
      <c r="E187" s="5">
        <f>E188</f>
        <v>51274519.009999998</v>
      </c>
      <c r="F187" s="5">
        <f>F188</f>
        <v>32314071.470000003</v>
      </c>
      <c r="G187" s="13">
        <f t="shared" si="20"/>
        <v>63.021695949400979</v>
      </c>
      <c r="H187" s="14">
        <f t="shared" si="21"/>
        <v>-18960447.539999995</v>
      </c>
    </row>
    <row r="188" spans="1:8" ht="78.75" outlineLevel="7" x14ac:dyDescent="0.2">
      <c r="A188" s="10">
        <f t="shared" si="17"/>
        <v>175</v>
      </c>
      <c r="B188" s="3" t="s">
        <v>11</v>
      </c>
      <c r="C188" s="3" t="s">
        <v>87</v>
      </c>
      <c r="D188" s="4" t="s">
        <v>250</v>
      </c>
      <c r="E188" s="5">
        <f>E189+E190+E191+E192+E193</f>
        <v>51274519.009999998</v>
      </c>
      <c r="F188" s="5">
        <f>F189+F190+F191+F192+F193</f>
        <v>32314071.470000003</v>
      </c>
      <c r="G188" s="13">
        <f t="shared" si="20"/>
        <v>63.021695949400979</v>
      </c>
      <c r="H188" s="14">
        <f t="shared" si="21"/>
        <v>-18960447.539999995</v>
      </c>
    </row>
    <row r="189" spans="1:8" ht="78.75" outlineLevel="3" x14ac:dyDescent="0.2">
      <c r="A189" s="10">
        <f t="shared" si="17"/>
        <v>176</v>
      </c>
      <c r="B189" s="3" t="s">
        <v>11</v>
      </c>
      <c r="C189" s="3" t="s">
        <v>88</v>
      </c>
      <c r="D189" s="4" t="s">
        <v>89</v>
      </c>
      <c r="E189" s="5">
        <v>37970293.57</v>
      </c>
      <c r="F189" s="5">
        <v>19385177.800000001</v>
      </c>
      <c r="G189" s="13">
        <f t="shared" si="20"/>
        <v>51.05353679781939</v>
      </c>
      <c r="H189" s="21">
        <f t="shared" si="21"/>
        <v>-18585115.77</v>
      </c>
    </row>
    <row r="190" spans="1:8" ht="78.75" outlineLevel="4" x14ac:dyDescent="0.2">
      <c r="A190" s="10">
        <f t="shared" si="17"/>
        <v>177</v>
      </c>
      <c r="B190" s="3" t="s">
        <v>11</v>
      </c>
      <c r="C190" s="3" t="s">
        <v>90</v>
      </c>
      <c r="D190" s="4" t="s">
        <v>91</v>
      </c>
      <c r="E190" s="5">
        <v>3219318.75</v>
      </c>
      <c r="F190" s="5">
        <v>3219318.75</v>
      </c>
      <c r="G190" s="13">
        <f t="shared" si="20"/>
        <v>100</v>
      </c>
      <c r="H190" s="21">
        <f t="shared" si="21"/>
        <v>0</v>
      </c>
    </row>
    <row r="191" spans="1:8" ht="78.75" outlineLevel="2" x14ac:dyDescent="0.2">
      <c r="A191" s="10">
        <f t="shared" si="17"/>
        <v>178</v>
      </c>
      <c r="B191" s="3" t="s">
        <v>11</v>
      </c>
      <c r="C191" s="3" t="s">
        <v>92</v>
      </c>
      <c r="D191" s="4" t="s">
        <v>93</v>
      </c>
      <c r="E191" s="5">
        <v>1185909.44</v>
      </c>
      <c r="F191" s="5">
        <v>1185909.44</v>
      </c>
      <c r="G191" s="13">
        <f t="shared" si="20"/>
        <v>100</v>
      </c>
      <c r="H191" s="14">
        <f t="shared" si="21"/>
        <v>0</v>
      </c>
    </row>
    <row r="192" spans="1:8" ht="78.75" outlineLevel="3" x14ac:dyDescent="0.2">
      <c r="A192" s="10">
        <f t="shared" si="17"/>
        <v>179</v>
      </c>
      <c r="B192" s="3" t="s">
        <v>11</v>
      </c>
      <c r="C192" s="3" t="s">
        <v>94</v>
      </c>
      <c r="D192" s="4" t="s">
        <v>95</v>
      </c>
      <c r="E192" s="5">
        <v>589397.25</v>
      </c>
      <c r="F192" s="5">
        <v>589397.25</v>
      </c>
      <c r="G192" s="13">
        <f t="shared" si="20"/>
        <v>100</v>
      </c>
      <c r="H192" s="14">
        <f t="shared" si="21"/>
        <v>0</v>
      </c>
    </row>
    <row r="193" spans="1:8" ht="110.25" outlineLevel="4" x14ac:dyDescent="0.2">
      <c r="A193" s="10">
        <f t="shared" si="17"/>
        <v>180</v>
      </c>
      <c r="B193" s="3" t="s">
        <v>11</v>
      </c>
      <c r="C193" s="3" t="s">
        <v>96</v>
      </c>
      <c r="D193" s="6" t="s">
        <v>97</v>
      </c>
      <c r="E193" s="5">
        <v>8309600</v>
      </c>
      <c r="F193" s="5">
        <v>7934268.2300000004</v>
      </c>
      <c r="G193" s="13">
        <f t="shared" si="20"/>
        <v>95.483154784827192</v>
      </c>
      <c r="H193" s="21">
        <f t="shared" si="21"/>
        <v>-375331.76999999955</v>
      </c>
    </row>
    <row r="194" spans="1:8" ht="94.5" outlineLevel="4" x14ac:dyDescent="0.2">
      <c r="A194" s="10">
        <f t="shared" si="17"/>
        <v>181</v>
      </c>
      <c r="B194" s="28" t="s">
        <v>272</v>
      </c>
      <c r="C194" s="28" t="s">
        <v>409</v>
      </c>
      <c r="D194" s="6" t="s">
        <v>411</v>
      </c>
      <c r="E194" s="5">
        <f>E195</f>
        <v>171100</v>
      </c>
      <c r="F194" s="5">
        <f>F195</f>
        <v>163477.85</v>
      </c>
      <c r="G194" s="13">
        <f t="shared" ref="G194" si="22">F194/E194*100</f>
        <v>95.545207481005264</v>
      </c>
      <c r="H194" s="21">
        <f t="shared" ref="H194" si="23">F194-E194</f>
        <v>-7622.1499999999942</v>
      </c>
    </row>
    <row r="195" spans="1:8" ht="104.25" customHeight="1" outlineLevel="4" x14ac:dyDescent="0.2">
      <c r="A195" s="10">
        <f t="shared" si="17"/>
        <v>182</v>
      </c>
      <c r="B195" s="28" t="s">
        <v>11</v>
      </c>
      <c r="C195" s="28" t="s">
        <v>410</v>
      </c>
      <c r="D195" s="6" t="s">
        <v>411</v>
      </c>
      <c r="E195" s="5">
        <v>171100</v>
      </c>
      <c r="F195" s="5">
        <v>163477.85</v>
      </c>
      <c r="G195" s="13">
        <f t="shared" si="20"/>
        <v>95.545207481005264</v>
      </c>
      <c r="H195" s="21">
        <f t="shared" si="21"/>
        <v>-7622.1499999999942</v>
      </c>
    </row>
    <row r="196" spans="1:8" ht="63" outlineLevel="4" x14ac:dyDescent="0.2">
      <c r="A196" s="10">
        <f t="shared" si="17"/>
        <v>183</v>
      </c>
      <c r="B196" s="22" t="s">
        <v>272</v>
      </c>
      <c r="C196" s="22" t="s">
        <v>358</v>
      </c>
      <c r="D196" s="6" t="s">
        <v>361</v>
      </c>
      <c r="E196" s="5">
        <f>E197</f>
        <v>2080210</v>
      </c>
      <c r="F196" s="5">
        <f>F197</f>
        <v>2079742.19</v>
      </c>
      <c r="G196" s="13">
        <f t="shared" si="20"/>
        <v>99.977511405098511</v>
      </c>
      <c r="H196" s="21">
        <f t="shared" si="21"/>
        <v>-467.81000000005588</v>
      </c>
    </row>
    <row r="197" spans="1:8" ht="81" customHeight="1" outlineLevel="4" x14ac:dyDescent="0.2">
      <c r="A197" s="10">
        <f t="shared" si="17"/>
        <v>184</v>
      </c>
      <c r="B197" s="22" t="s">
        <v>11</v>
      </c>
      <c r="C197" s="22" t="s">
        <v>359</v>
      </c>
      <c r="D197" s="6" t="s">
        <v>360</v>
      </c>
      <c r="E197" s="5">
        <v>2080210</v>
      </c>
      <c r="F197" s="5">
        <v>2079742.19</v>
      </c>
      <c r="G197" s="13">
        <f t="shared" si="20"/>
        <v>99.977511405098511</v>
      </c>
      <c r="H197" s="21">
        <f t="shared" si="21"/>
        <v>-467.81000000005588</v>
      </c>
    </row>
    <row r="198" spans="1:8" ht="63" outlineLevel="5" x14ac:dyDescent="0.2">
      <c r="A198" s="10">
        <f t="shared" si="17"/>
        <v>185</v>
      </c>
      <c r="B198" s="3" t="s">
        <v>272</v>
      </c>
      <c r="C198" s="3" t="s">
        <v>307</v>
      </c>
      <c r="D198" s="4" t="s">
        <v>99</v>
      </c>
      <c r="E198" s="19">
        <f>E199</f>
        <v>23659000</v>
      </c>
      <c r="F198" s="19">
        <f>F199</f>
        <v>23504374.829999998</v>
      </c>
      <c r="G198" s="13">
        <f t="shared" si="20"/>
        <v>99.346442495456273</v>
      </c>
      <c r="H198" s="14">
        <f t="shared" si="21"/>
        <v>-154625.17000000179</v>
      </c>
    </row>
    <row r="199" spans="1:8" ht="78.75" outlineLevel="5" x14ac:dyDescent="0.2">
      <c r="A199" s="10">
        <f t="shared" si="17"/>
        <v>186</v>
      </c>
      <c r="B199" s="3" t="s">
        <v>11</v>
      </c>
      <c r="C199" s="3" t="s">
        <v>98</v>
      </c>
      <c r="D199" s="4" t="s">
        <v>318</v>
      </c>
      <c r="E199" s="5">
        <v>23659000</v>
      </c>
      <c r="F199" s="5">
        <v>23504374.829999998</v>
      </c>
      <c r="G199" s="13">
        <f t="shared" si="20"/>
        <v>99.346442495456273</v>
      </c>
      <c r="H199" s="21">
        <f t="shared" si="21"/>
        <v>-154625.17000000179</v>
      </c>
    </row>
    <row r="200" spans="1:8" ht="57.75" customHeight="1" outlineLevel="5" x14ac:dyDescent="0.2">
      <c r="A200" s="10">
        <f t="shared" si="17"/>
        <v>187</v>
      </c>
      <c r="B200" s="28" t="s">
        <v>272</v>
      </c>
      <c r="C200" s="28" t="s">
        <v>412</v>
      </c>
      <c r="D200" s="4" t="s">
        <v>415</v>
      </c>
      <c r="E200" s="5">
        <f>E201</f>
        <v>100000</v>
      </c>
      <c r="F200" s="5">
        <f>F201</f>
        <v>100000</v>
      </c>
      <c r="G200" s="13">
        <f t="shared" ref="G200" si="24">F200/E200*100</f>
        <v>100</v>
      </c>
      <c r="H200" s="14">
        <f t="shared" ref="H200" si="25">F200-E200</f>
        <v>0</v>
      </c>
    </row>
    <row r="201" spans="1:8" ht="67.5" customHeight="1" outlineLevel="5" x14ac:dyDescent="0.2">
      <c r="A201" s="10">
        <f t="shared" si="17"/>
        <v>188</v>
      </c>
      <c r="B201" s="28" t="s">
        <v>11</v>
      </c>
      <c r="C201" s="28" t="s">
        <v>413</v>
      </c>
      <c r="D201" s="4" t="s">
        <v>414</v>
      </c>
      <c r="E201" s="5">
        <v>100000</v>
      </c>
      <c r="F201" s="5">
        <v>100000</v>
      </c>
      <c r="G201" s="13">
        <f t="shared" ref="G201" si="26">F201/E201*100</f>
        <v>100</v>
      </c>
      <c r="H201" s="21">
        <f t="shared" ref="H201" si="27">F201-E201</f>
        <v>0</v>
      </c>
    </row>
    <row r="202" spans="1:8" ht="31.5" outlineLevel="7" x14ac:dyDescent="0.2">
      <c r="A202" s="10">
        <f t="shared" si="17"/>
        <v>189</v>
      </c>
      <c r="B202" s="3" t="s">
        <v>272</v>
      </c>
      <c r="C202" s="3" t="s">
        <v>100</v>
      </c>
      <c r="D202" s="4" t="s">
        <v>251</v>
      </c>
      <c r="E202" s="19">
        <f>E203</f>
        <v>31684301.530000001</v>
      </c>
      <c r="F202" s="19">
        <f>F203</f>
        <v>31232587.830000002</v>
      </c>
      <c r="G202" s="13">
        <f t="shared" si="20"/>
        <v>98.574329626385165</v>
      </c>
      <c r="H202" s="14">
        <f t="shared" si="21"/>
        <v>-451713.69999999925</v>
      </c>
    </row>
    <row r="203" spans="1:8" ht="31.5" outlineLevel="7" x14ac:dyDescent="0.2">
      <c r="A203" s="10">
        <f t="shared" si="17"/>
        <v>190</v>
      </c>
      <c r="B203" s="3" t="s">
        <v>11</v>
      </c>
      <c r="C203" s="3" t="s">
        <v>101</v>
      </c>
      <c r="D203" s="4" t="s">
        <v>252</v>
      </c>
      <c r="E203" s="5">
        <f>E204+E205+E206+E207+E208+E209+E210+E211+E212+E213+E214+E215</f>
        <v>31684301.530000001</v>
      </c>
      <c r="F203" s="5">
        <f>F204+F205+F206+F207+F208+F209+F210+F211+F212+F213+F214+F215</f>
        <v>31232587.830000002</v>
      </c>
      <c r="G203" s="13">
        <f t="shared" si="20"/>
        <v>98.574329626385165</v>
      </c>
      <c r="H203" s="14">
        <f t="shared" si="21"/>
        <v>-451713.69999999925</v>
      </c>
    </row>
    <row r="204" spans="1:8" ht="126" outlineLevel="7" x14ac:dyDescent="0.2">
      <c r="A204" s="10">
        <f t="shared" si="17"/>
        <v>191</v>
      </c>
      <c r="B204" s="3" t="s">
        <v>11</v>
      </c>
      <c r="C204" s="3" t="s">
        <v>338</v>
      </c>
      <c r="D204" s="4" t="s">
        <v>339</v>
      </c>
      <c r="E204" s="5">
        <v>517600</v>
      </c>
      <c r="F204" s="5">
        <v>517600</v>
      </c>
      <c r="G204" s="13">
        <f t="shared" si="20"/>
        <v>100</v>
      </c>
      <c r="H204" s="21">
        <f t="shared" si="21"/>
        <v>0</v>
      </c>
    </row>
    <row r="205" spans="1:8" ht="71.25" customHeight="1" outlineLevel="7" x14ac:dyDescent="0.2">
      <c r="A205" s="10">
        <f t="shared" si="17"/>
        <v>192</v>
      </c>
      <c r="B205" s="17" t="s">
        <v>11</v>
      </c>
      <c r="C205" s="17" t="s">
        <v>416</v>
      </c>
      <c r="D205" s="4" t="s">
        <v>417</v>
      </c>
      <c r="E205" s="5">
        <v>1806000</v>
      </c>
      <c r="F205" s="5">
        <v>1806000</v>
      </c>
      <c r="G205" s="13">
        <f t="shared" si="20"/>
        <v>100</v>
      </c>
      <c r="H205" s="14">
        <f t="shared" si="21"/>
        <v>0</v>
      </c>
    </row>
    <row r="206" spans="1:8" ht="75" customHeight="1" outlineLevel="7" x14ac:dyDescent="0.2">
      <c r="A206" s="10">
        <f t="shared" si="17"/>
        <v>193</v>
      </c>
      <c r="B206" s="17" t="s">
        <v>11</v>
      </c>
      <c r="C206" s="17" t="s">
        <v>340</v>
      </c>
      <c r="D206" s="4" t="s">
        <v>341</v>
      </c>
      <c r="E206" s="5">
        <v>2361800</v>
      </c>
      <c r="F206" s="5">
        <v>2361800</v>
      </c>
      <c r="G206" s="13">
        <f t="shared" si="20"/>
        <v>100</v>
      </c>
      <c r="H206" s="14">
        <f t="shared" si="21"/>
        <v>0</v>
      </c>
    </row>
    <row r="207" spans="1:8" ht="96.75" customHeight="1" outlineLevel="7" x14ac:dyDescent="0.2">
      <c r="A207" s="10">
        <f t="shared" si="17"/>
        <v>194</v>
      </c>
      <c r="B207" s="17" t="s">
        <v>11</v>
      </c>
      <c r="C207" s="17" t="s">
        <v>342</v>
      </c>
      <c r="D207" s="4" t="s">
        <v>343</v>
      </c>
      <c r="E207" s="5">
        <v>896500</v>
      </c>
      <c r="F207" s="5">
        <v>896500</v>
      </c>
      <c r="G207" s="13">
        <f t="shared" si="20"/>
        <v>100</v>
      </c>
      <c r="H207" s="14">
        <f t="shared" si="21"/>
        <v>0</v>
      </c>
    </row>
    <row r="208" spans="1:8" ht="135.75" customHeight="1" outlineLevel="7" x14ac:dyDescent="0.2">
      <c r="A208" s="10">
        <f t="shared" ref="A208:A224" si="28">A207+1</f>
        <v>195</v>
      </c>
      <c r="B208" s="28" t="s">
        <v>11</v>
      </c>
      <c r="C208" s="28" t="s">
        <v>418</v>
      </c>
      <c r="D208" s="4" t="s">
        <v>419</v>
      </c>
      <c r="E208" s="5">
        <v>3500000</v>
      </c>
      <c r="F208" s="5">
        <v>3500000</v>
      </c>
      <c r="G208" s="13">
        <f t="shared" si="20"/>
        <v>100</v>
      </c>
      <c r="H208" s="14">
        <f t="shared" si="21"/>
        <v>0</v>
      </c>
    </row>
    <row r="209" spans="1:8" ht="160.5" customHeight="1" outlineLevel="7" x14ac:dyDescent="0.2">
      <c r="A209" s="10">
        <f t="shared" si="28"/>
        <v>196</v>
      </c>
      <c r="B209" s="17" t="s">
        <v>11</v>
      </c>
      <c r="C209" s="17" t="s">
        <v>344</v>
      </c>
      <c r="D209" s="4" t="s">
        <v>345</v>
      </c>
      <c r="E209" s="5">
        <v>154143.53</v>
      </c>
      <c r="F209" s="5">
        <v>154143.53</v>
      </c>
      <c r="G209" s="13">
        <f t="shared" si="20"/>
        <v>100</v>
      </c>
      <c r="H209" s="14">
        <f t="shared" si="21"/>
        <v>0</v>
      </c>
    </row>
    <row r="210" spans="1:8" ht="102.75" customHeight="1" outlineLevel="7" x14ac:dyDescent="0.2">
      <c r="A210" s="10">
        <f t="shared" si="28"/>
        <v>197</v>
      </c>
      <c r="B210" s="17" t="s">
        <v>11</v>
      </c>
      <c r="C210" s="17" t="s">
        <v>346</v>
      </c>
      <c r="D210" s="4" t="s">
        <v>347</v>
      </c>
      <c r="E210" s="5">
        <v>7265848</v>
      </c>
      <c r="F210" s="5">
        <v>7265848</v>
      </c>
      <c r="G210" s="13">
        <f t="shared" si="20"/>
        <v>100</v>
      </c>
      <c r="H210" s="21">
        <f t="shared" si="21"/>
        <v>0</v>
      </c>
    </row>
    <row r="211" spans="1:8" ht="88.5" customHeight="1" outlineLevel="7" x14ac:dyDescent="0.2">
      <c r="A211" s="10">
        <f t="shared" si="28"/>
        <v>198</v>
      </c>
      <c r="B211" s="28" t="s">
        <v>11</v>
      </c>
      <c r="C211" s="28" t="s">
        <v>420</v>
      </c>
      <c r="D211" s="4" t="s">
        <v>421</v>
      </c>
      <c r="E211" s="5">
        <v>4949410</v>
      </c>
      <c r="F211" s="5">
        <v>4949410</v>
      </c>
      <c r="G211" s="13">
        <f t="shared" si="20"/>
        <v>100</v>
      </c>
      <c r="H211" s="21">
        <f t="shared" si="21"/>
        <v>0</v>
      </c>
    </row>
    <row r="212" spans="1:8" ht="101.25" customHeight="1" outlineLevel="7" x14ac:dyDescent="0.2">
      <c r="A212" s="10">
        <f t="shared" si="28"/>
        <v>199</v>
      </c>
      <c r="B212" s="28" t="s">
        <v>11</v>
      </c>
      <c r="C212" s="28" t="s">
        <v>422</v>
      </c>
      <c r="D212" s="4" t="s">
        <v>423</v>
      </c>
      <c r="E212" s="5">
        <v>654900</v>
      </c>
      <c r="F212" s="5">
        <v>203186.3</v>
      </c>
      <c r="G212" s="13">
        <f t="shared" si="20"/>
        <v>31.025545884867917</v>
      </c>
      <c r="H212" s="21">
        <f t="shared" si="21"/>
        <v>-451713.7</v>
      </c>
    </row>
    <row r="213" spans="1:8" ht="77.25" customHeight="1" outlineLevel="7" x14ac:dyDescent="0.2">
      <c r="A213" s="10">
        <f t="shared" si="28"/>
        <v>200</v>
      </c>
      <c r="B213" s="17" t="s">
        <v>11</v>
      </c>
      <c r="C213" s="17" t="s">
        <v>102</v>
      </c>
      <c r="D213" s="4" t="s">
        <v>103</v>
      </c>
      <c r="E213" s="5">
        <v>178100</v>
      </c>
      <c r="F213" s="5">
        <v>178100</v>
      </c>
      <c r="G213" s="13">
        <f t="shared" si="20"/>
        <v>100</v>
      </c>
      <c r="H213" s="21">
        <f t="shared" si="21"/>
        <v>0</v>
      </c>
    </row>
    <row r="214" spans="1:8" ht="78" customHeight="1" outlineLevel="7" x14ac:dyDescent="0.2">
      <c r="A214" s="10">
        <f t="shared" si="28"/>
        <v>201</v>
      </c>
      <c r="B214" s="17" t="s">
        <v>11</v>
      </c>
      <c r="C214" s="17" t="s">
        <v>348</v>
      </c>
      <c r="D214" s="4" t="s">
        <v>349</v>
      </c>
      <c r="E214" s="5">
        <v>1400000</v>
      </c>
      <c r="F214" s="5">
        <v>1400000</v>
      </c>
      <c r="G214" s="13">
        <f t="shared" si="20"/>
        <v>100</v>
      </c>
      <c r="H214" s="14">
        <f t="shared" si="21"/>
        <v>0</v>
      </c>
    </row>
    <row r="215" spans="1:8" ht="63" customHeight="1" outlineLevel="7" x14ac:dyDescent="0.2">
      <c r="A215" s="10">
        <f t="shared" si="28"/>
        <v>202</v>
      </c>
      <c r="B215" s="17" t="s">
        <v>11</v>
      </c>
      <c r="C215" s="17" t="s">
        <v>424</v>
      </c>
      <c r="D215" s="4" t="s">
        <v>425</v>
      </c>
      <c r="E215" s="5">
        <v>8000000</v>
      </c>
      <c r="F215" s="5">
        <v>8000000</v>
      </c>
      <c r="G215" s="13">
        <f t="shared" si="20"/>
        <v>100</v>
      </c>
      <c r="H215" s="14">
        <f t="shared" si="21"/>
        <v>0</v>
      </c>
    </row>
    <row r="216" spans="1:8" ht="26.25" customHeight="1" outlineLevel="7" x14ac:dyDescent="0.2">
      <c r="A216" s="10">
        <f t="shared" si="28"/>
        <v>203</v>
      </c>
      <c r="B216" s="3" t="s">
        <v>272</v>
      </c>
      <c r="C216" s="22" t="s">
        <v>365</v>
      </c>
      <c r="D216" s="31" t="s">
        <v>362</v>
      </c>
      <c r="E216" s="5">
        <f>E217</f>
        <v>689200</v>
      </c>
      <c r="F216" s="5">
        <f>F217</f>
        <v>689157</v>
      </c>
      <c r="G216" s="13">
        <f t="shared" si="20"/>
        <v>99.993760882182244</v>
      </c>
      <c r="H216" s="14">
        <f t="shared" si="21"/>
        <v>-43</v>
      </c>
    </row>
    <row r="217" spans="1:8" ht="31.5" outlineLevel="7" x14ac:dyDescent="0.25">
      <c r="A217" s="10">
        <f t="shared" si="28"/>
        <v>204</v>
      </c>
      <c r="B217" s="3" t="s">
        <v>272</v>
      </c>
      <c r="C217" s="3" t="s">
        <v>364</v>
      </c>
      <c r="D217" s="23" t="s">
        <v>363</v>
      </c>
      <c r="E217" s="5">
        <f>E218</f>
        <v>689200</v>
      </c>
      <c r="F217" s="5">
        <f>F218</f>
        <v>689157</v>
      </c>
      <c r="G217" s="13">
        <f t="shared" si="20"/>
        <v>99.993760882182244</v>
      </c>
      <c r="H217" s="14">
        <f t="shared" si="21"/>
        <v>-43</v>
      </c>
    </row>
    <row r="218" spans="1:8" ht="31.5" outlineLevel="7" x14ac:dyDescent="0.25">
      <c r="A218" s="10">
        <f t="shared" si="28"/>
        <v>205</v>
      </c>
      <c r="B218" s="3" t="s">
        <v>11</v>
      </c>
      <c r="C218" s="22" t="s">
        <v>366</v>
      </c>
      <c r="D218" s="32" t="s">
        <v>363</v>
      </c>
      <c r="E218" s="5">
        <v>689200</v>
      </c>
      <c r="F218" s="5">
        <v>689157</v>
      </c>
      <c r="G218" s="13">
        <f t="shared" si="20"/>
        <v>99.993760882182244</v>
      </c>
      <c r="H218" s="14">
        <f t="shared" si="21"/>
        <v>-43</v>
      </c>
    </row>
    <row r="219" spans="1:8" ht="78.75" outlineLevel="7" x14ac:dyDescent="0.25">
      <c r="A219" s="10">
        <f t="shared" si="28"/>
        <v>206</v>
      </c>
      <c r="B219" s="28" t="s">
        <v>272</v>
      </c>
      <c r="C219" s="28" t="s">
        <v>431</v>
      </c>
      <c r="D219" s="23" t="s">
        <v>430</v>
      </c>
      <c r="E219" s="5">
        <f>E220</f>
        <v>116654.96</v>
      </c>
      <c r="F219" s="5">
        <f>F220</f>
        <v>116654.96</v>
      </c>
      <c r="G219" s="13">
        <f t="shared" si="20"/>
        <v>100</v>
      </c>
      <c r="H219" s="14">
        <f t="shared" si="21"/>
        <v>0</v>
      </c>
    </row>
    <row r="220" spans="1:8" ht="31.5" outlineLevel="7" x14ac:dyDescent="0.25">
      <c r="A220" s="10">
        <f t="shared" si="28"/>
        <v>207</v>
      </c>
      <c r="B220" s="28" t="s">
        <v>11</v>
      </c>
      <c r="C220" s="28" t="s">
        <v>429</v>
      </c>
      <c r="D220" s="23" t="s">
        <v>428</v>
      </c>
      <c r="E220" s="5">
        <f>E221</f>
        <v>116654.96</v>
      </c>
      <c r="F220" s="5">
        <f>F221</f>
        <v>116654.96</v>
      </c>
      <c r="G220" s="13">
        <f t="shared" ref="G220" si="29">F220/E220*100</f>
        <v>100</v>
      </c>
      <c r="H220" s="14">
        <f t="shared" ref="H220" si="30">F220-E220</f>
        <v>0</v>
      </c>
    </row>
    <row r="221" spans="1:8" ht="31.5" customHeight="1" outlineLevel="7" x14ac:dyDescent="0.25">
      <c r="A221" s="10">
        <f t="shared" si="28"/>
        <v>208</v>
      </c>
      <c r="B221" s="28" t="s">
        <v>11</v>
      </c>
      <c r="C221" s="28" t="s">
        <v>427</v>
      </c>
      <c r="D221" s="23" t="s">
        <v>426</v>
      </c>
      <c r="E221" s="5">
        <v>116654.96</v>
      </c>
      <c r="F221" s="5">
        <v>116654.96</v>
      </c>
      <c r="G221" s="13">
        <f t="shared" ref="G221" si="31">F221/E221*100</f>
        <v>100</v>
      </c>
      <c r="H221" s="14">
        <f t="shared" ref="H221" si="32">F221-E221</f>
        <v>0</v>
      </c>
    </row>
    <row r="222" spans="1:8" ht="47.25" outlineLevel="1" x14ac:dyDescent="0.2">
      <c r="A222" s="10">
        <f t="shared" si="28"/>
        <v>209</v>
      </c>
      <c r="B222" s="3" t="s">
        <v>272</v>
      </c>
      <c r="C222" s="3" t="s">
        <v>104</v>
      </c>
      <c r="D222" s="4" t="s">
        <v>308</v>
      </c>
      <c r="E222" s="19">
        <f>E223</f>
        <v>-3252822.46</v>
      </c>
      <c r="F222" s="19">
        <f>F223</f>
        <v>-3252822.46</v>
      </c>
      <c r="G222" s="13">
        <f t="shared" si="20"/>
        <v>100</v>
      </c>
      <c r="H222" s="14">
        <f t="shared" si="21"/>
        <v>0</v>
      </c>
    </row>
    <row r="223" spans="1:8" ht="47.25" outlineLevel="1" x14ac:dyDescent="0.2">
      <c r="A223" s="10">
        <f t="shared" si="28"/>
        <v>210</v>
      </c>
      <c r="B223" s="3" t="s">
        <v>11</v>
      </c>
      <c r="C223" s="3" t="s">
        <v>106</v>
      </c>
      <c r="D223" s="4" t="s">
        <v>309</v>
      </c>
      <c r="E223" s="5">
        <f>E224</f>
        <v>-3252822.46</v>
      </c>
      <c r="F223" s="5">
        <f>F224</f>
        <v>-3252822.46</v>
      </c>
      <c r="G223" s="13">
        <f t="shared" si="20"/>
        <v>100</v>
      </c>
      <c r="H223" s="14">
        <f t="shared" si="21"/>
        <v>0</v>
      </c>
    </row>
    <row r="224" spans="1:8" ht="47.25" outlineLevel="2" x14ac:dyDescent="0.2">
      <c r="A224" s="10">
        <f t="shared" si="28"/>
        <v>211</v>
      </c>
      <c r="B224" s="3" t="s">
        <v>11</v>
      </c>
      <c r="C224" s="3" t="s">
        <v>107</v>
      </c>
      <c r="D224" s="4" t="s">
        <v>105</v>
      </c>
      <c r="E224" s="5">
        <v>-3252822.46</v>
      </c>
      <c r="F224" s="5">
        <v>-3252822.46</v>
      </c>
      <c r="G224" s="13">
        <f t="shared" si="20"/>
        <v>100</v>
      </c>
      <c r="H224" s="14">
        <f t="shared" si="21"/>
        <v>0</v>
      </c>
    </row>
    <row r="225" outlineLevel="4" x14ac:dyDescent="0.2"/>
    <row r="226" outlineLevel="5" x14ac:dyDescent="0.2"/>
    <row r="227" outlineLevel="1" x14ac:dyDescent="0.2"/>
    <row r="228" ht="56.25" customHeight="1" outlineLevel="2" x14ac:dyDescent="0.2"/>
    <row r="229" ht="49.5" customHeight="1" outlineLevel="3" x14ac:dyDescent="0.2"/>
  </sheetData>
  <mergeCells count="10">
    <mergeCell ref="A11:A12"/>
    <mergeCell ref="F1:H1"/>
    <mergeCell ref="F2:H2"/>
    <mergeCell ref="F3:H3"/>
    <mergeCell ref="F4:H4"/>
    <mergeCell ref="A8:H8"/>
    <mergeCell ref="F11:H11"/>
    <mergeCell ref="D11:D12"/>
    <mergeCell ref="E11:E12"/>
    <mergeCell ref="B11:C11"/>
  </mergeCells>
  <pageMargins left="0.74803149606299213" right="0.15748031496062992" top="0.59055118110236227" bottom="0.39370078740157483" header="0" footer="0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ДЧБ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36fokla</dc:creator>
  <dc:description>POI HSSF rep:2.54.0.50</dc:description>
  <cp:lastModifiedBy>Любовь А. Кононова</cp:lastModifiedBy>
  <cp:lastPrinted>2025-02-18T08:24:27Z</cp:lastPrinted>
  <dcterms:created xsi:type="dcterms:W3CDTF">2022-02-28T06:36:16Z</dcterms:created>
  <dcterms:modified xsi:type="dcterms:W3CDTF">2025-02-18T08:24:44Z</dcterms:modified>
</cp:coreProperties>
</file>