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ABE67121-FFEF-4E34-AC80-F6CD7A3FFFC4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ДЧБ" sheetId="1" r:id="rId1"/>
  </sheets>
  <definedNames>
    <definedName name="APPT" localSheetId="0">ДЧБ!#REF!</definedName>
    <definedName name="FIO" localSheetId="0">ДЧБ!#REF!</definedName>
    <definedName name="LAST_CELL" localSheetId="0">ДЧБ!#REF!</definedName>
    <definedName name="SIGN" localSheetId="0">ДЧБ!#REF!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" i="1" l="1"/>
  <c r="F225" i="1" l="1"/>
  <c r="F224" i="1"/>
  <c r="E225" i="1"/>
  <c r="H226" i="1"/>
  <c r="G226" i="1"/>
  <c r="F221" i="1"/>
  <c r="E221" i="1"/>
  <c r="H222" i="1"/>
  <c r="G222" i="1"/>
  <c r="F200" i="1"/>
  <c r="E200" i="1"/>
  <c r="G212" i="1"/>
  <c r="H212" i="1"/>
  <c r="G208" i="1"/>
  <c r="H208" i="1"/>
  <c r="G204" i="1"/>
  <c r="H204" i="1"/>
  <c r="G203" i="1"/>
  <c r="H203" i="1"/>
  <c r="E193" i="1"/>
  <c r="F193" i="1"/>
  <c r="E181" i="1"/>
  <c r="F181" i="1"/>
  <c r="F141" i="1"/>
  <c r="F140" i="1" s="1"/>
  <c r="E141" i="1"/>
  <c r="G152" i="1"/>
  <c r="H152" i="1"/>
  <c r="G150" i="1"/>
  <c r="H150" i="1"/>
  <c r="G148" i="1"/>
  <c r="H148" i="1"/>
  <c r="G145" i="1"/>
  <c r="H145" i="1"/>
  <c r="H143" i="1"/>
  <c r="G143" i="1"/>
  <c r="F138" i="1"/>
  <c r="E138" i="1"/>
  <c r="H139" i="1"/>
  <c r="G139" i="1"/>
  <c r="H138" i="1" l="1"/>
  <c r="G138" i="1"/>
  <c r="F118" i="1"/>
  <c r="F117" i="1" s="1"/>
  <c r="E118" i="1"/>
  <c r="E117" i="1" s="1"/>
  <c r="G119" i="1"/>
  <c r="G103" i="1"/>
  <c r="H103" i="1"/>
  <c r="F112" i="1"/>
  <c r="E112" i="1"/>
  <c r="F115" i="1"/>
  <c r="E115" i="1"/>
  <c r="F107" i="1"/>
  <c r="E107" i="1"/>
  <c r="E45" i="1"/>
  <c r="F45" i="1"/>
  <c r="F20" i="1"/>
  <c r="E20" i="1"/>
  <c r="G28" i="1"/>
  <c r="H28" i="1"/>
  <c r="G27" i="1"/>
  <c r="H27" i="1"/>
  <c r="G26" i="1"/>
  <c r="H26" i="1"/>
  <c r="H23" i="1"/>
  <c r="G23" i="1"/>
  <c r="A15" i="1" l="1"/>
  <c r="A16" i="1" s="1"/>
  <c r="A17" i="1" s="1"/>
  <c r="A18" i="1" s="1"/>
  <c r="A19" i="1" s="1"/>
  <c r="A20" i="1" s="1"/>
  <c r="A21" i="1" s="1"/>
  <c r="A22" i="1" s="1"/>
  <c r="A25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01" i="1" s="1"/>
  <c r="A102" i="1" s="1"/>
  <c r="A105" i="1" s="1"/>
  <c r="A106" i="1" s="1"/>
  <c r="A107" i="1" s="1"/>
  <c r="A108" i="1" s="1"/>
  <c r="A110" i="1" s="1"/>
  <c r="A111" i="1" s="1"/>
  <c r="A113" i="1" s="1"/>
  <c r="A114" i="1" s="1"/>
  <c r="A115" i="1" s="1"/>
  <c r="A116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3" i="1" s="1"/>
  <c r="A134" i="1" s="1"/>
  <c r="A135" i="1" s="1"/>
  <c r="A136" i="1" s="1"/>
  <c r="A137" i="1" s="1"/>
  <c r="A141" i="1" s="1"/>
  <c r="A142" i="1" s="1"/>
  <c r="A147" i="1" s="1"/>
  <c r="A154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200" i="1" s="1"/>
  <c r="A201" i="1" s="1"/>
  <c r="A202" i="1" s="1"/>
  <c r="A206" i="1" s="1"/>
  <c r="A207" i="1" s="1"/>
  <c r="A210" i="1" s="1"/>
  <c r="A211" i="1" s="1"/>
  <c r="A214" i="1" s="1"/>
  <c r="A215" i="1" s="1"/>
  <c r="A216" i="1" s="1"/>
  <c r="A217" i="1" s="1"/>
  <c r="A218" i="1" s="1"/>
  <c r="A219" i="1" s="1"/>
  <c r="A220" i="1" s="1"/>
  <c r="A221" i="1" s="1"/>
  <c r="A224" i="1" s="1"/>
  <c r="A225" i="1" s="1"/>
  <c r="E224" i="1" l="1"/>
  <c r="F220" i="1"/>
  <c r="E220" i="1"/>
  <c r="H223" i="1"/>
  <c r="G223" i="1"/>
  <c r="F199" i="1"/>
  <c r="E199" i="1"/>
  <c r="F218" i="1"/>
  <c r="F217" i="1" s="1"/>
  <c r="E218" i="1"/>
  <c r="E217" i="1" s="1"/>
  <c r="G213" i="1"/>
  <c r="H213" i="1"/>
  <c r="G211" i="1"/>
  <c r="H211" i="1"/>
  <c r="G207" i="1"/>
  <c r="H207" i="1"/>
  <c r="F197" i="1"/>
  <c r="E197" i="1"/>
  <c r="F195" i="1"/>
  <c r="E195" i="1"/>
  <c r="H194" i="1"/>
  <c r="G194" i="1"/>
  <c r="F187" i="1"/>
  <c r="F186" i="1" s="1"/>
  <c r="F185" i="1" s="1"/>
  <c r="E187" i="1"/>
  <c r="E186" i="1" s="1"/>
  <c r="E185" i="1" s="1"/>
  <c r="F161" i="1"/>
  <c r="F160" i="1" s="1"/>
  <c r="F159" i="1" s="1"/>
  <c r="F183" i="1"/>
  <c r="E183" i="1"/>
  <c r="E161" i="1"/>
  <c r="E160" i="1" s="1"/>
  <c r="E159" i="1" s="1"/>
  <c r="E140" i="1"/>
  <c r="G157" i="1"/>
  <c r="H157" i="1"/>
  <c r="G155" i="1"/>
  <c r="H155" i="1"/>
  <c r="G154" i="1"/>
  <c r="H154" i="1"/>
  <c r="G153" i="1"/>
  <c r="H153" i="1"/>
  <c r="F136" i="1"/>
  <c r="E136" i="1"/>
  <c r="F134" i="1"/>
  <c r="E134" i="1"/>
  <c r="F132" i="1"/>
  <c r="E132" i="1"/>
  <c r="F128" i="1"/>
  <c r="F127" i="1" s="1"/>
  <c r="E128" i="1"/>
  <c r="E127" i="1" s="1"/>
  <c r="F125" i="1"/>
  <c r="E125" i="1"/>
  <c r="F123" i="1"/>
  <c r="E123" i="1"/>
  <c r="H113" i="1"/>
  <c r="G113" i="1"/>
  <c r="H114" i="1"/>
  <c r="G114" i="1"/>
  <c r="F110" i="1"/>
  <c r="E110" i="1"/>
  <c r="F104" i="1"/>
  <c r="E104" i="1"/>
  <c r="G105" i="1"/>
  <c r="H105" i="1"/>
  <c r="F101" i="1"/>
  <c r="E101" i="1"/>
  <c r="F98" i="1"/>
  <c r="E98" i="1"/>
  <c r="F96" i="1"/>
  <c r="E96" i="1"/>
  <c r="F93" i="1"/>
  <c r="E93" i="1"/>
  <c r="F90" i="1"/>
  <c r="E90" i="1"/>
  <c r="F87" i="1"/>
  <c r="E87" i="1"/>
  <c r="F83" i="1"/>
  <c r="E83" i="1"/>
  <c r="F80" i="1"/>
  <c r="E80" i="1"/>
  <c r="F76" i="1"/>
  <c r="E76" i="1"/>
  <c r="F74" i="1"/>
  <c r="E74" i="1"/>
  <c r="F71" i="1"/>
  <c r="F70" i="1" s="1"/>
  <c r="E71" i="1"/>
  <c r="E70" i="1" s="1"/>
  <c r="F66" i="1"/>
  <c r="F64" i="1" s="1"/>
  <c r="F63" i="1" s="1"/>
  <c r="E66" i="1"/>
  <c r="E64" i="1" s="1"/>
  <c r="E63" i="1" s="1"/>
  <c r="G68" i="1"/>
  <c r="H68" i="1"/>
  <c r="F61" i="1"/>
  <c r="E61" i="1"/>
  <c r="F59" i="1"/>
  <c r="E59" i="1"/>
  <c r="F56" i="1"/>
  <c r="E56" i="1"/>
  <c r="F50" i="1"/>
  <c r="E50" i="1"/>
  <c r="F48" i="1"/>
  <c r="E48" i="1"/>
  <c r="F17" i="1"/>
  <c r="E17" i="1"/>
  <c r="F29" i="1"/>
  <c r="E29" i="1"/>
  <c r="F131" i="1" l="1"/>
  <c r="E131" i="1"/>
  <c r="F86" i="1"/>
  <c r="F85" i="1" s="1"/>
  <c r="E86" i="1"/>
  <c r="E85" i="1" s="1"/>
  <c r="E44" i="1"/>
  <c r="F44" i="1"/>
  <c r="E121" i="1"/>
  <c r="H193" i="1"/>
  <c r="H220" i="1"/>
  <c r="G221" i="1"/>
  <c r="H221" i="1"/>
  <c r="G220" i="1"/>
  <c r="G193" i="1"/>
  <c r="F52" i="1"/>
  <c r="E122" i="1"/>
  <c r="F73" i="1"/>
  <c r="F69" i="1" s="1"/>
  <c r="F122" i="1"/>
  <c r="F121" i="1" s="1"/>
  <c r="H112" i="1"/>
  <c r="E52" i="1"/>
  <c r="E58" i="1"/>
  <c r="F58" i="1"/>
  <c r="F16" i="1"/>
  <c r="E73" i="1"/>
  <c r="E69" i="1" s="1"/>
  <c r="G112" i="1"/>
  <c r="E16" i="1"/>
  <c r="E79" i="1"/>
  <c r="E78" i="1" s="1"/>
  <c r="F79" i="1"/>
  <c r="F78" i="1" s="1"/>
  <c r="G214" i="1"/>
  <c r="H214" i="1"/>
  <c r="G196" i="1"/>
  <c r="H196" i="1"/>
  <c r="G195" i="1"/>
  <c r="H195" i="1"/>
  <c r="G146" i="1"/>
  <c r="H146" i="1"/>
  <c r="G77" i="1"/>
  <c r="H77" i="1"/>
  <c r="G76" i="1"/>
  <c r="H76" i="1"/>
  <c r="G55" i="1"/>
  <c r="H55" i="1"/>
  <c r="F43" i="1" l="1"/>
  <c r="F15" i="1"/>
  <c r="E43" i="1"/>
  <c r="E15" i="1" s="1"/>
  <c r="E120" i="1"/>
  <c r="F120" i="1"/>
  <c r="F14" i="1" s="1"/>
  <c r="G217" i="1"/>
  <c r="H217" i="1"/>
  <c r="G216" i="1"/>
  <c r="H216" i="1"/>
  <c r="G215" i="1"/>
  <c r="H215" i="1"/>
  <c r="G210" i="1"/>
  <c r="H210" i="1"/>
  <c r="G209" i="1"/>
  <c r="H209" i="1"/>
  <c r="G206" i="1"/>
  <c r="H206" i="1"/>
  <c r="G205" i="1"/>
  <c r="H205" i="1"/>
  <c r="G202" i="1"/>
  <c r="H202" i="1"/>
  <c r="G175" i="1"/>
  <c r="H175" i="1"/>
  <c r="G135" i="1"/>
  <c r="H135" i="1"/>
  <c r="G134" i="1"/>
  <c r="H134" i="1"/>
  <c r="G106" i="1"/>
  <c r="H106" i="1"/>
  <c r="G94" i="1"/>
  <c r="H94" i="1"/>
  <c r="G89" i="1"/>
  <c r="H89" i="1"/>
  <c r="H62" i="1"/>
  <c r="H61" i="1"/>
  <c r="G57" i="1"/>
  <c r="H57" i="1"/>
  <c r="G56" i="1"/>
  <c r="H56" i="1"/>
  <c r="E14" i="1" l="1"/>
  <c r="G181" i="1"/>
  <c r="H181" i="1"/>
  <c r="H110" i="1"/>
  <c r="H15" i="1" l="1"/>
  <c r="H16" i="1"/>
  <c r="H17" i="1"/>
  <c r="H18" i="1"/>
  <c r="H19" i="1"/>
  <c r="H20" i="1"/>
  <c r="H21" i="1"/>
  <c r="H22" i="1"/>
  <c r="H24" i="1"/>
  <c r="H25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8" i="1"/>
  <c r="H59" i="1"/>
  <c r="H60" i="1"/>
  <c r="H63" i="1"/>
  <c r="H64" i="1"/>
  <c r="H65" i="1"/>
  <c r="H66" i="1"/>
  <c r="H67" i="1"/>
  <c r="H69" i="1"/>
  <c r="H70" i="1"/>
  <c r="H71" i="1"/>
  <c r="H72" i="1"/>
  <c r="H73" i="1"/>
  <c r="H74" i="1"/>
  <c r="H75" i="1"/>
  <c r="H78" i="1"/>
  <c r="H79" i="1"/>
  <c r="H80" i="1"/>
  <c r="H81" i="1"/>
  <c r="H82" i="1"/>
  <c r="H83" i="1"/>
  <c r="H84" i="1"/>
  <c r="H85" i="1"/>
  <c r="H86" i="1"/>
  <c r="H87" i="1"/>
  <c r="H88" i="1"/>
  <c r="H90" i="1"/>
  <c r="H91" i="1"/>
  <c r="H92" i="1"/>
  <c r="H93" i="1"/>
  <c r="H95" i="1"/>
  <c r="H96" i="1"/>
  <c r="H97" i="1"/>
  <c r="H98" i="1"/>
  <c r="H100" i="1"/>
  <c r="H101" i="1"/>
  <c r="H102" i="1"/>
  <c r="H104" i="1"/>
  <c r="H107" i="1"/>
  <c r="H108" i="1"/>
  <c r="H109" i="1"/>
  <c r="H111" i="1"/>
  <c r="H115" i="1"/>
  <c r="H116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6" i="1"/>
  <c r="H137" i="1"/>
  <c r="H140" i="1"/>
  <c r="H141" i="1"/>
  <c r="H142" i="1"/>
  <c r="H144" i="1"/>
  <c r="H147" i="1"/>
  <c r="H149" i="1"/>
  <c r="H151" i="1"/>
  <c r="H156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8" i="1"/>
  <c r="H179" i="1"/>
  <c r="H180" i="1"/>
  <c r="H182" i="1"/>
  <c r="H183" i="1"/>
  <c r="H184" i="1"/>
  <c r="H185" i="1"/>
  <c r="H186" i="1"/>
  <c r="H187" i="1"/>
  <c r="H188" i="1"/>
  <c r="H189" i="1"/>
  <c r="H190" i="1"/>
  <c r="H191" i="1"/>
  <c r="H192" i="1"/>
  <c r="H197" i="1"/>
  <c r="H198" i="1"/>
  <c r="H199" i="1"/>
  <c r="H200" i="1"/>
  <c r="H201" i="1"/>
  <c r="H218" i="1"/>
  <c r="H219" i="1"/>
  <c r="H224" i="1"/>
  <c r="H225" i="1"/>
  <c r="H227" i="1"/>
  <c r="H14" i="1"/>
  <c r="G15" i="1"/>
  <c r="G16" i="1"/>
  <c r="G17" i="1"/>
  <c r="G18" i="1"/>
  <c r="G19" i="1"/>
  <c r="G20" i="1"/>
  <c r="G21" i="1"/>
  <c r="G22" i="1"/>
  <c r="G24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8" i="1"/>
  <c r="G59" i="1"/>
  <c r="G60" i="1"/>
  <c r="G63" i="1"/>
  <c r="G64" i="1"/>
  <c r="G65" i="1"/>
  <c r="G66" i="1"/>
  <c r="G67" i="1"/>
  <c r="G69" i="1"/>
  <c r="G70" i="1"/>
  <c r="G71" i="1"/>
  <c r="G72" i="1"/>
  <c r="G73" i="1"/>
  <c r="G74" i="1"/>
  <c r="G75" i="1"/>
  <c r="G78" i="1"/>
  <c r="G79" i="1"/>
  <c r="G80" i="1"/>
  <c r="G81" i="1"/>
  <c r="G82" i="1"/>
  <c r="G83" i="1"/>
  <c r="G84" i="1"/>
  <c r="G85" i="1"/>
  <c r="G86" i="1"/>
  <c r="G87" i="1"/>
  <c r="G88" i="1"/>
  <c r="G90" i="1"/>
  <c r="G91" i="1"/>
  <c r="G92" i="1"/>
  <c r="G93" i="1"/>
  <c r="G95" i="1"/>
  <c r="G96" i="1"/>
  <c r="G97" i="1"/>
  <c r="G98" i="1"/>
  <c r="G100" i="1"/>
  <c r="G101" i="1"/>
  <c r="G102" i="1"/>
  <c r="G104" i="1"/>
  <c r="G107" i="1"/>
  <c r="G108" i="1"/>
  <c r="G109" i="1"/>
  <c r="G115" i="1"/>
  <c r="G116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6" i="1"/>
  <c r="G137" i="1"/>
  <c r="G140" i="1"/>
  <c r="G141" i="1"/>
  <c r="G142" i="1"/>
  <c r="G144" i="1"/>
  <c r="G147" i="1"/>
  <c r="G149" i="1"/>
  <c r="G151" i="1"/>
  <c r="G156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2" i="1"/>
  <c r="G183" i="1"/>
  <c r="G184" i="1"/>
  <c r="G185" i="1"/>
  <c r="G186" i="1"/>
  <c r="G187" i="1"/>
  <c r="G188" i="1"/>
  <c r="G189" i="1"/>
  <c r="G190" i="1"/>
  <c r="G191" i="1"/>
  <c r="G192" i="1"/>
  <c r="G197" i="1"/>
  <c r="G198" i="1"/>
  <c r="G199" i="1"/>
  <c r="G200" i="1"/>
  <c r="G201" i="1"/>
  <c r="G218" i="1"/>
  <c r="G219" i="1"/>
  <c r="G224" i="1"/>
  <c r="G225" i="1"/>
  <c r="G227" i="1"/>
  <c r="G14" i="1"/>
</calcChain>
</file>

<file path=xl/sharedStrings.xml><?xml version="1.0" encoding="utf-8"?>
<sst xmlns="http://schemas.openxmlformats.org/spreadsheetml/2006/main" count="663" uniqueCount="440">
  <si>
    <t>Итого</t>
  </si>
  <si>
    <t>006</t>
  </si>
  <si>
    <t>10000000000000000</t>
  </si>
  <si>
    <t>11600000000000000</t>
  </si>
  <si>
    <t>11601000010000140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</si>
  <si>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</si>
  <si>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</si>
  <si>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</si>
  <si>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</si>
  <si>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</si>
  <si>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</si>
  <si>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009</t>
  </si>
  <si>
    <t>Прочие доходы от компенсации затрат бюджетов муниципальных районов</t>
  </si>
  <si>
    <t>11300000000000000</t>
  </si>
  <si>
    <t>11302000000000130</t>
  </si>
  <si>
    <t>20000000000000000</t>
  </si>
  <si>
    <t>20200000000000000</t>
  </si>
  <si>
    <t>20210000000000150</t>
  </si>
  <si>
    <t>20215001000000150</t>
  </si>
  <si>
    <t>Дотации бюджетам муниципальных районов на выравнивание бюджетной обеспеченности</t>
  </si>
  <si>
    <t>20215001050000150</t>
  </si>
  <si>
    <t>20215002000000150</t>
  </si>
  <si>
    <t>Дотации бюджетам муниципальных районов на поддержку мер по обеспечению сбалансированности бюджетов</t>
  </si>
  <si>
    <t>20215002050000150</t>
  </si>
  <si>
    <t>20219999000000150</t>
  </si>
  <si>
    <t>20219999050000150</t>
  </si>
  <si>
    <t>20219999052722150</t>
  </si>
  <si>
    <t>Дотации бюджетам муниципальных районов на частичную компенсацию расходов на оплату труда работников муниципальных учреждений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</t>
  </si>
  <si>
    <t>20219999052724150</t>
  </si>
  <si>
    <t>Дотации на частичную компенсацию расходов на повышение оплаты труда отдельным категориям работников бюджетной сферы Красноярского края</t>
  </si>
  <si>
    <t>20220000000000150</t>
  </si>
  <si>
    <t>20225304050000150</t>
  </si>
  <si>
    <t>20225519000000150</t>
  </si>
  <si>
    <t>20225519050000150</t>
  </si>
  <si>
    <t>20229999000000150</t>
  </si>
  <si>
    <t>20229999050000150</t>
  </si>
  <si>
    <t>20229999057456150</t>
  </si>
  <si>
    <t>Субсидии на поддержку деятельности муниципальных молодежных центров, в рамках Государственной программы Красноярского края "Молодежь Красноярского края в ХХI веке"</t>
  </si>
  <si>
    <t>20229999057488150</t>
  </si>
  <si>
    <t>Субсидии на комплектование книжных фондов библиотек муниципальных образований Красноярского края</t>
  </si>
  <si>
    <t>20229999057563150</t>
  </si>
  <si>
    <t>Субсидии на развитие инфраструктуры общеобразовательных организаций в рамках подпрограммы "Развитие дошкольного, общего и дополнительного образования"</t>
  </si>
  <si>
    <t>20229999057840150</t>
  </si>
  <si>
    <t>20230000000000150</t>
  </si>
  <si>
    <t>20230024000000150</t>
  </si>
  <si>
    <t>20230024050000150</t>
  </si>
  <si>
    <t>20230024050289150</t>
  </si>
  <si>
    <t>Субвенции бюджетам муниципальных районов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от11 июля 2019 года №7-2988)</t>
  </si>
  <si>
    <t>20230024057408150</t>
  </si>
  <si>
    <t>Субвенции на получение общедоступного и бесплатного дошкольного образования в части обеспечения деятельности административно-хозяйственного, учебно-вспомогательного персонала и иных работников образовательных организаций</t>
  </si>
  <si>
    <t>20230024057409150</t>
  </si>
  <si>
    <t>Субвенции на получение общедоступного и бесплатного начального общего, основного общего,среднего общего образования в части обеспечения деятельности административно-хозяйственного, учебно-вспомогательного персонала и иных работников образовательных организаций</t>
  </si>
  <si>
    <t>20230024057429150</t>
  </si>
  <si>
    <t>Субвенции на осуществление уведомительной регистрации коллективных договоров и территориальных соглашений и контроля за их выполнением ЗК от 30.01.14 г. № 6-2056</t>
  </si>
  <si>
    <t>20230024057514150</t>
  </si>
  <si>
    <t>Субвенции на выполнение государственных полномочий по созданию и обеспечению деятельности административных комиссий ЗК от 23.04.09 №8-3170</t>
  </si>
  <si>
    <t>20230024057517150</t>
  </si>
  <si>
    <t>Субвенции на исполнение отдельных государственных полномочий по решению вопросов поддержки сельскохозяйственного производства</t>
  </si>
  <si>
    <t>20230024057518150</t>
  </si>
  <si>
    <t>20230024057519150</t>
  </si>
  <si>
    <t>Субвенции на осуществление государственных полномочий в области архивного дела ЗК от 21.12.10 г. № 11-5564</t>
  </si>
  <si>
    <t>20230024057552150</t>
  </si>
  <si>
    <t>Субвенции на осуществление государственных полномочий по организации и осуществлению деятельности по опеке и попечительству в отношении несовершеннолетних ЗК 20.12.07 №4-1089</t>
  </si>
  <si>
    <t>20230024057554150</t>
  </si>
  <si>
    <t>Субвенции на реализацию государственных полномочий по обеспечению содержания в муниципальных дошкольных образовательных учреждениях (группах) детей без взимания родительской платы ЗК 27.12.05 №17-4379</t>
  </si>
  <si>
    <t>20230024057564150</t>
  </si>
  <si>
    <t>Субвенции на 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(полного) общего образования в общеобразовательных учреждениях края, в том числе негосударственных образовательных учреждениях, прошедших государственную аккредитацию и реализующих основные общеобразовательные программы, в размере, необходимом для реализации основных общеобразовательных программ, в соответствии с подпунктом 6.1 статьи 29 Закона Российской Федерации от 29 декабря 2012 года
№ 273-ФЗ «Об образовании»"</t>
  </si>
  <si>
    <t>20230024057566150</t>
  </si>
  <si>
    <t>Субвенции на реализацию государственных полномочий по обеспечению питанием детей, обучающихся в муниципальных общеобразовательных учреждениях, без взимания платы</t>
  </si>
  <si>
    <t>20230024057570150</t>
  </si>
  <si>
    <t>20230024057588150</t>
  </si>
  <si>
    <t>20230024057601150</t>
  </si>
  <si>
    <t>Субвенции на реализацию государственных полномочий по расчету и предоставлению дотаций поселениям, входящим в состав муниципального района края ЗК 29.11.05 №16-4081</t>
  </si>
  <si>
    <t>20230024057604150</t>
  </si>
  <si>
    <t>Субвенции на осуществление государственных полномочий по созданию и обеспечению деятельности комиссий по делам несовершеннолетних и защите их прав ЗК от 26.12.06 №21-5589</t>
  </si>
  <si>
    <t>20230024057649150</t>
  </si>
  <si>
    <t>Субвенции на реализацию Закона края "О наделении органов местного самоуправления муниципальных районов полномочиями по обеспечению отдыха и оздоровления детей"</t>
  </si>
  <si>
    <t>20230024057846150</t>
  </si>
  <si>
    <t>Субвенции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имеющим в соответствии с федеральным законодательством статус детей сирот, детей, оставшихся без попечения родителей</t>
  </si>
  <si>
    <t>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</si>
  <si>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</si>
  <si>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20230029050000150</t>
  </si>
  <si>
    <t>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</si>
  <si>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</si>
  <si>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20235118050000150</t>
  </si>
  <si>
    <t>20240000000000150</t>
  </si>
  <si>
    <t>20240014000000150</t>
  </si>
  <si>
    <t>20240014050000150</t>
  </si>
  <si>
    <t>20240014050001150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</si>
  <si>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(культура)</t>
  </si>
  <si>
    <t>20240014050002150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</si>
  <si>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(ФК и спорт)</t>
  </si>
  <si>
    <t>20240014050003150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</si>
  <si>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(в области молодежной политики)</t>
  </si>
  <si>
    <t>20240014050004150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</si>
  <si>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(градостроительная деятельность)</t>
  </si>
  <si>
    <t>20240014050005150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</si>
  <si>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(тепло, центральное водоснабжение, водоотведение, контроль за подготовкой к отопительному
сезону)</t>
  </si>
  <si>
    <t>20245303050000150</t>
  </si>
  <si>
    <t>Межбюджетные трансферты, передаваемые бюджетам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</t>
  </si>
  <si>
    <t>20249999000000150</t>
  </si>
  <si>
    <t>20249999050000150</t>
  </si>
  <si>
    <t>20249999057745150</t>
  </si>
  <si>
    <t>Иные межбюджетные трансферты бюджетам муниципальных районов за содействие развитию налогового потенциала в рамках подпрограммы "Содействие развитию налогового потенциала муниципальных образований"</t>
  </si>
  <si>
    <t>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</si>
  <si>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</si>
  <si>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21900000050000150</t>
  </si>
  <si>
    <t>21960010050000150</t>
  </si>
  <si>
    <t>015</t>
  </si>
  <si>
    <t>11100000000000000</t>
  </si>
  <si>
    <t>11105000000000120</t>
  </si>
  <si>
    <t>11105010000000120</t>
  </si>
  <si>
    <t>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</si>
  <si>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</si>
  <si>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</si>
  <si>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</si>
  <si>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</si>
  <si>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</si>
  <si>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11105025050000120</t>
  </si>
  <si>
    <t>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</si>
  <si>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</si>
  <si>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11105075050000120</t>
  </si>
  <si>
    <t>11105300000000120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</si>
  <si>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</t>
  </si>
  <si>
    <t>11105310000000120</t>
  </si>
  <si>
    <t>11105314100000120</t>
  </si>
  <si>
    <t>11109000000000120</t>
  </si>
  <si>
    <t>11109040000000120</t>
  </si>
  <si>
    <t>11109045050000120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</si>
  <si>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</si>
  <si>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Доходы, поступающие в порядке возмещения расходов, понесенных в связи с эксплуатацией имущества муниципальных районов</t>
  </si>
  <si>
    <t>11302060000000130</t>
  </si>
  <si>
    <t>11302065050000130</t>
  </si>
  <si>
    <t>11400000000000000</t>
  </si>
  <si>
    <t>11406000000000430</t>
  </si>
  <si>
    <t>11406010000000430</t>
  </si>
  <si>
    <t>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</si>
  <si>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</si>
  <si>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</si>
  <si>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</si>
  <si>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</si>
  <si>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</si>
  <si>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11406025050000430</t>
  </si>
  <si>
    <t>031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</si>
  <si>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</si>
  <si>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11611050010000140</t>
  </si>
  <si>
    <t>048</t>
  </si>
  <si>
    <t>11200000000000000</t>
  </si>
  <si>
    <t>11201000010000120</t>
  </si>
  <si>
    <t>11201010010000120</t>
  </si>
  <si>
    <t>Плата за выбросы загрязняющих веществ в атмосферный воздух стационарными объектами</t>
  </si>
  <si>
    <t>11201040010000120</t>
  </si>
  <si>
    <t>11201041010000120</t>
  </si>
  <si>
    <t>Плата за размещение отходов производства</t>
  </si>
  <si>
    <t>079</t>
  </si>
  <si>
    <t>11301000000000130</t>
  </si>
  <si>
    <t>11301990000000130</t>
  </si>
  <si>
    <t>11301995050000130</t>
  </si>
  <si>
    <t>182</t>
  </si>
  <si>
    <t>10100000000000000</t>
  </si>
  <si>
    <t>10101000000000110</t>
  </si>
  <si>
    <t>10101010000000110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</si>
  <si>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</si>
  <si>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</si>
  <si>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10102000010000110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</si>
  <si>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</si>
  <si>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</si>
  <si>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</si>
  <si>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</si>
  <si>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</si>
  <si>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</si>
  <si>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</si>
  <si>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</si>
  <si>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10500000000000000</t>
  </si>
  <si>
    <t>10501000000000110</t>
  </si>
  <si>
    <t>10501010010000110</t>
  </si>
  <si>
    <t>10501011010000110</t>
  </si>
  <si>
    <t>Налог, взимаемый с налогоплательщиков, выбравших в качестве объекта налогообложения доходы</t>
  </si>
  <si>
    <t>10501020010000110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</si>
  <si>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</si>
  <si>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</si>
  <si>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10502000020000110</t>
  </si>
  <si>
    <t>10502010020000110</t>
  </si>
  <si>
    <t>Единый налог на вмененный доход для отдельных видов деятельности</t>
  </si>
  <si>
    <t>10503000010000110</t>
  </si>
  <si>
    <t>10503010010000110</t>
  </si>
  <si>
    <t>Единый сельскохозяйственный налог</t>
  </si>
  <si>
    <t>10504000020000110</t>
  </si>
  <si>
    <t>10504020020000110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</si>
  <si>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</si>
  <si>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10800000000000000</t>
  </si>
  <si>
    <t>10803000010000110</t>
  </si>
  <si>
    <t>Государственная пошлина по делам, рассматриваемым в судах общей юрисдикции, мировыми судьями</t>
  </si>
  <si>
    <t>439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</si>
  <si>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</si>
  <si>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</si>
  <si>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</si>
  <si>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</si>
  <si>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</si>
  <si>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</si>
  <si>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</si>
  <si>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</si>
  <si>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</si>
  <si>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</si>
  <si>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</si>
  <si>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</si>
  <si>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</si>
  <si>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</si>
  <si>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доходы физических лиц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</si>
  <si>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</si>
  <si>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</si>
  <si>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</si>
  <si>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в связи с применением патентной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</si>
  <si>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</si>
  <si>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</si>
  <si>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</si>
  <si>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</si>
  <si>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</si>
  <si>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</si>
  <si>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негативное воздействие на окружающую среду</t>
  </si>
  <si>
    <t>Плата за размещение отходов производства и потребления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</si>
  <si>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</si>
  <si>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</si>
  <si>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</si>
  <si>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</si>
  <si>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</si>
  <si>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</si>
  <si>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ШТРАФЫ, САНКЦИИ, ВОЗМЕЩЕНИЕ УЩЕРБА</t>
  </si>
  <si>
    <t>11601050010000140</t>
  </si>
  <si>
    <t>Платежи, уплачиваемые в целях возмещения вреда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</si>
  <si>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</si>
  <si>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</si>
  <si>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</si>
  <si>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</si>
  <si>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</si>
  <si>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Прочие дотации</t>
  </si>
  <si>
    <t>Прочие дотации бюджетам муниципальных районов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</si>
  <si>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</si>
  <si>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</si>
  <si>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</si>
  <si>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</si>
  <si>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</si>
  <si>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</si>
  <si>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</si>
  <si>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</si>
  <si>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</si>
  <si>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</si>
  <si>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</si>
  <si>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Наименование кода классификации доходов бюджета</t>
  </si>
  <si>
    <t>Код главного администратора</t>
  </si>
  <si>
    <t>Утверждено</t>
  </si>
  <si>
    <t>Исполнено</t>
  </si>
  <si>
    <t>%</t>
  </si>
  <si>
    <t>Отклонение</t>
  </si>
  <si>
    <t>№ строки</t>
  </si>
  <si>
    <t>1</t>
  </si>
  <si>
    <t>2</t>
  </si>
  <si>
    <t>3</t>
  </si>
  <si>
    <t>4</t>
  </si>
  <si>
    <t>5</t>
  </si>
  <si>
    <t>6</t>
  </si>
  <si>
    <t>7</t>
  </si>
  <si>
    <t>(рублей)</t>
  </si>
  <si>
    <t xml:space="preserve">к решению Козульского </t>
  </si>
  <si>
    <t>Код дохода по бюджетной классификации</t>
  </si>
  <si>
    <t>код группы/код подгруппы/код статьи/код подстатьи/код элемента/код группы подвида/код аналитической группы подвида</t>
  </si>
  <si>
    <t>000</t>
  </si>
  <si>
    <t>ДОХОДЫ ОТ ОКАЗАНИЯ ПЛАТНЫХ УСЛУГ  И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</si>
  <si>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</si>
  <si>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</si>
  <si>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</si>
  <si>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</si>
  <si>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</si>
  <si>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</si>
  <si>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</si>
  <si>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</si>
  <si>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</si>
  <si>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</si>
  <si>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</si>
  <si>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</si>
  <si>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</si>
  <si>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</si>
  <si>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</si>
  <si>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</si>
  <si>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</si>
  <si>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</si>
  <si>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</si>
  <si>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11611000010000140</t>
  </si>
  <si>
    <t>Дотации на выравнивание бюджетной обеспеченности</t>
  </si>
  <si>
    <t>Дотации на поддержку мер по обеспечению сбалансированности бюджетов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</si>
  <si>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</si>
  <si>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</si>
  <si>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</si>
  <si>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поддержку отрасли культуры</t>
  </si>
  <si>
    <t>Субсидии бюджетам муниципальных районов на поддержку отрасли культуры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</si>
  <si>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</si>
  <si>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первичного воинского учета на территориях, где отсутствуют военные комиссариаты</t>
  </si>
  <si>
    <t>20245303000000150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</si>
  <si>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</si>
  <si>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</si>
  <si>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</si>
  <si>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</si>
  <si>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</si>
  <si>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на осуществление(возмещение)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</t>
  </si>
  <si>
    <t>Субвенции на реализацию мер дополнительной поддержки населения, направленных на соблюдение размера вносимой гражданами платы за коммунальные услуги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</si>
  <si>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</si>
  <si>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11105320000000120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</si>
  <si>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</si>
  <si>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 xml:space="preserve">Плата по соглашениям об установлении сервитута в отношении земельных участков после разграничения государственной собственности на землю </t>
  </si>
  <si>
    <t>11105325050000120</t>
  </si>
  <si>
    <t>11109080000000120</t>
  </si>
  <si>
    <t>11109080050000120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</si>
  <si>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</si>
  <si>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 районов, и на землях или земельных участках, государственная собственность на которые не разграничена</t>
  </si>
  <si>
    <t>20225497050000150</t>
  </si>
  <si>
    <t>20225497000000150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</si>
  <si>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</si>
  <si>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на реализацию мероприятий по обеспечению жильем молодых семей</t>
  </si>
  <si>
    <t>20229999057476150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</si>
  <si>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Поддержка искусства и народного творчества</t>
  </si>
  <si>
    <t>20229999057668150</t>
  </si>
  <si>
    <t>Субсидии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"Развитие субъектов малого и среднего предпринимательства"</t>
  </si>
  <si>
    <t>20230024057587150</t>
  </si>
  <si>
    <t>Субвенции на обеспечение жилыми помещениями детей-сирот и детей, оставшихся без попечения родителей, лиц из числа детей-сирот и детей, оставшихся бех попечения родителей.</t>
  </si>
  <si>
    <t>20249999050853150</t>
  </si>
  <si>
    <t>20249999057412150</t>
  </si>
  <si>
    <t>Иные межбюджетные трансферты на обеспечение первичных мер пожарной безопасности в рамках подпрограммы "Предупреждение, спасение, помощь населению в чрезвычайных ситуациях"</t>
  </si>
  <si>
    <t>20249999057418150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</si>
  <si>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</si>
  <si>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20249999057555150</t>
  </si>
  <si>
    <t>Иные межбюджетные трансферты бюджетам муниципальных образований на реализацию мероприятий по профилактике заболеваний путем организации и проведения акарицидных обработок наиболее посещаемых населением мест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</si>
  <si>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20249999057641150</t>
  </si>
  <si>
    <t>Иные межбюджетные трансферты бюджетам муниципальных образований на осуществление расходов, направленных на реализацию мероприятий по поддержке местных инициатив, в рамках подпрограммы «Поддержка местных инициатив» государственной программы Красноярского края «Содействие развитию местного самоуправления»</t>
  </si>
  <si>
    <t>20249999057749150</t>
  </si>
  <si>
    <t>Иные межбюджетные трансферты бюджетам муниципальных образований на реализацию проектов по решению вопросов местного значения, осуществляемых непосредственно населением на территории населенного пункта, в рамках подпрограммы «Поддержка муниципальных проектов по благоустройству территорий и повышению активности населения в решении вопросов местного значения» государственной программы Красноярского края «Содействие развитию местного самоуправления»</t>
  </si>
  <si>
    <t>Приложение № 2</t>
  </si>
  <si>
    <t>11105314130000120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</si>
  <si>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</si>
  <si>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11302990050000130</t>
  </si>
  <si>
    <t>11302995050000130</t>
  </si>
  <si>
    <t>Прочие доходы от компенсации затрат государства</t>
  </si>
  <si>
    <t>20229999057470150</t>
  </si>
  <si>
    <t>Субсидии на создание условий для предоставления горячего питания обучающимся общеобразовательных организаций</t>
  </si>
  <si>
    <t>20245179000000150</t>
  </si>
  <si>
    <t>20245179050000150</t>
  </si>
  <si>
    <t>Межбюджетные трансферты,передаваемые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</si>
  <si>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трансферты,передаваемые бюджетам 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</si>
  <si>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ПРОЧИЕ БЕЗВОЗМЕЗДНЫЕ ПОСТУПЛЕНИЯ</t>
  </si>
  <si>
    <t>Прочие безвозмездные поступления в бюджеты муниципальных районов</t>
  </si>
  <si>
    <t>20705000050000150</t>
  </si>
  <si>
    <t>20700000000000150</t>
  </si>
  <si>
    <t>20705030050000150</t>
  </si>
  <si>
    <t>ПЛАТЕЖИ ПРИ ПОЛЬЗОВАНИИ ПРИРОДНЫМИ РЕСУРСАМИ</t>
  </si>
  <si>
    <t>11201042010000120</t>
  </si>
  <si>
    <t>Плата за размещение твердых коммунальных отходов</t>
  </si>
  <si>
    <t>178</t>
  </si>
  <si>
    <t>11610000010000140</t>
  </si>
  <si>
    <t>Платежи в целях возмещения причиненного ущерба (убытков)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</si>
  <si>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</si>
  <si>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188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</si>
  <si>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</si>
  <si>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11610123010051140</t>
  </si>
  <si>
    <t>20229999057582150</t>
  </si>
  <si>
    <t>Субсидии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</t>
  </si>
  <si>
    <t>20229999057583150</t>
  </si>
  <si>
    <t>Субсидии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</t>
  </si>
  <si>
    <t>20229999057661150</t>
  </si>
  <si>
    <t>Субсидии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</t>
  </si>
  <si>
    <t>20229999057675150</t>
  </si>
  <si>
    <t>Субсидии на приобретение извещателей дымовых автономных отдельным категориям граждан в целях оснащения ими жилых помещений в рамках ведомственного проекта "Предупреждение, спасение, помощь населению в чрезвычайных ситуациях"</t>
  </si>
  <si>
    <t>20245050000000150</t>
  </si>
  <si>
    <t>20245050050000150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</si>
  <si>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комплекса процессных мероприятий</t>
  </si>
  <si>
    <t>20249999057666150</t>
  </si>
  <si>
    <t>Иные межбюджетные трансферты бюджетам муниципальных образований на благоустройство кладбищ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</t>
  </si>
  <si>
    <t>20249999057848150</t>
  </si>
  <si>
    <t>Иные межбюджетные трансферты на устройство спортивных сооружений в сельской местности в рамках ведомственного проекта "Развитие физической культуры и массового спорта"</t>
  </si>
  <si>
    <t>Доходы бюджетов муниципальных районов от возврата иными организациями остатков субсидий прошлых лет</t>
  </si>
  <si>
    <t>21805030050000150</t>
  </si>
  <si>
    <t>Доходы бюджетов муниципальных районов от возврата организациями остатков субсидий прошлых лет</t>
  </si>
  <si>
    <t>21805000050000150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</si>
  <si>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</si>
  <si>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21800000000000150</t>
  </si>
  <si>
    <t>10102021010000110</t>
  </si>
  <si>
    <t>10102080010000110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</si>
  <si>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</si>
  <si>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</si>
  <si>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</si>
  <si>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10102220010000110</t>
  </si>
  <si>
    <t>Налог на доходы физических лиц в части суммы налога, превышающей 650 тысяч рублей, относящейся к сумме налоговых баз, указанных в пункте 6.1 статьи 210 Налогового кодекса Российской Федерации,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</si>
  <si>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11610032050000140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</si>
  <si>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</si>
  <si>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</si>
  <si>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</si>
  <si>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</si>
  <si>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ПРОЧИЕ НЕНАЛОГОВЫЕ ДОХОДЫ</t>
  </si>
  <si>
    <t>11700000000000000</t>
  </si>
  <si>
    <t>Прочие неналоговые доходы</t>
  </si>
  <si>
    <t>11705000000000180</t>
  </si>
  <si>
    <t>Прочие неналоговые доходы бюджетов муниципальных районов</t>
  </si>
  <si>
    <t>11705050050000180</t>
  </si>
  <si>
    <t>Доходы районного бюджета за 2025 год</t>
  </si>
  <si>
    <t>20225750000000150</t>
  </si>
  <si>
    <t>20225750050000150</t>
  </si>
  <si>
    <t>Субсидии бюджетам на реализацию мероприятий по модернизации школьных систем образования</t>
  </si>
  <si>
    <t>Субсидии бюджетам муниципальных районов на реализацию мероприятий по модернизации школьных систем образования</t>
  </si>
  <si>
    <t>20229999057413150</t>
  </si>
  <si>
    <t>Субсидии на частичное финансирование (возмещение) расходов на содержание единых дежурно-диспетчерских служб муниципальных образований Красноярского края</t>
  </si>
  <si>
    <t>20229999057449150</t>
  </si>
  <si>
    <t>Субсидии бюджетам муниципальных районов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"Обеспечение реализации государственной программы и прочие мероприятия"</t>
  </si>
  <si>
    <t>20229999057466150</t>
  </si>
  <si>
    <t xml:space="preserve">Субсидии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ведомственного проекта "Стимулирование жилищного строительства" государственной программы Красноярского края "Создание условий для обеспечения жильем граждан и формирование </t>
  </si>
  <si>
    <t>20229999057486150</t>
  </si>
  <si>
    <t xml:space="preserve">Субсидии бюджетам муниципальных образований на оснащение музыкальными инструментами детских школ искусств в рамках ведомственного проекта "Развитие искусства и творчества" </t>
  </si>
  <si>
    <t>20229999057559150</t>
  </si>
  <si>
    <t>Субсидии на проведение мероприятий по обеспечению антитеррористической защищенности объектов образования в рамках подпрограммы "Развитие дошкольного, общего и дополнительного образования"</t>
  </si>
  <si>
    <t>20229999057571150</t>
  </si>
  <si>
    <t>Субсидии на финансирование расходов по капитальному ремонту, реконструкции находящихся в муниципальной собственности объектов коммунальной инфроструктуры</t>
  </si>
  <si>
    <t>Субвенции на реализацию ЗК от 13 июня 3013 г. № 4-1402 "Организация проведения мероприятий по отлову, учету, содержанию безнадзорных домашних животных"</t>
  </si>
  <si>
    <t>Иные межбюджетные трансферты бюджетам муниципальных районов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</t>
  </si>
  <si>
    <t>20249999051024150</t>
  </si>
  <si>
    <t>Иные межбюджетные трансферты бюджетам муниципальных образований 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</t>
  </si>
  <si>
    <t>20249999051034150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</si>
  <si>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выплат работникам при увольнении из полежащих ликвидации органов местного самоуправления муниципальных образований</t>
  </si>
  <si>
    <t>20249999055559150</t>
  </si>
  <si>
    <t>Иные межбюджетные трансферты бюджетам муниципальных районов на оснащение предметных кабинетов общеобразовательных организаций средствами обучения и воспитания в рамках регионального проекта "Все лучшее детям" государственной программы Красноярского края "Развитие образования"</t>
  </si>
  <si>
    <t>20249999057463150</t>
  </si>
  <si>
    <t>Иные межбюджетные трансферты бюджетам муниципальных образований на обустройство мест(площадок) накопления отходов потребления и (или) приобретения контейнерного оборудования в рамках подпрограммы "Обращение с отходами"</t>
  </si>
  <si>
    <t>20249999057484150</t>
  </si>
  <si>
    <t>Иные межбюджетные трансферты на создание (реконструкцию) и капитальный ремонт культурно-досуговых учреждений в сельской местности в рамках подпрограммы "Обеспечение реализации государственной программы и прочие мероприятия"</t>
  </si>
  <si>
    <t>20249999057687150</t>
  </si>
  <si>
    <t>Иные межбюджетные трансферты бюджетам муниципальных образований на поощрение муниципальных управленческих команд за достижение показателей деятельности исполнительных органов Красноярского края</t>
  </si>
  <si>
    <t>20249999057740150</t>
  </si>
  <si>
    <t>Иные межбюджетные трансферты бюджетам муниципальных районов за совершенствование территориальной организации местного самоуправления в рамках отдельных мероприятий государственной программы Красноярского края " Содействие развитию местного самоуправления"</t>
  </si>
  <si>
    <t>21805010050000150</t>
  </si>
  <si>
    <t>Доходы бюджетов муниципальных районов от возврата бюджетными учреждениями остатков субсидий прошлых лет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</si>
  <si>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</si>
  <si>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21925304050000150</t>
  </si>
  <si>
    <t>окружного Совета депутатов</t>
  </si>
  <si>
    <t>от 00.00.2026 № 00-000Р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</si>
</sst>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6" x14ac:knownFonts="1">
    <font>
      <sz val="10"/>
      <name val="Arial"/>
    </font>
    <font>
      <sz val="8.5"/>
      <name val="MS Sans Serif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left" vertical="top" wrapText="1" readingOrder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0" fontId="5" fillId="0" borderId="2" xfId="1" applyFont="1" applyBorder="1" applyAlignment="1">
      <alignment horizontal="left" wrapText="1" readingOrder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>
      <alignment horizontal="left" vertical="top" wrapText="1" readingOrder="1"/>
    </xf>
    <xf numFmtId="4" fontId="2" fillId="0" borderId="1" xfId="0" applyNumberFormat="1" applyFont="1" applyFill="1" applyBorder="1" applyAlignment="1" applyProtection="1">
      <alignment horizontal="right"/>
    </xf>
    <xf numFmtId="0" fontId="5" fillId="0" borderId="2" xfId="1" applyNumberFormat="1" applyFont="1" applyFill="1" applyBorder="1" applyAlignment="1">
      <alignment horizontal="left" vertical="center" wrapText="1" readingOrder="1"/>
    </xf>
    <xf numFmtId="0" fontId="5" fillId="0" borderId="3" xfId="1" applyNumberFormat="1" applyFont="1" applyFill="1" applyBorder="1" applyAlignment="1">
      <alignment horizontal="left" wrapText="1" readingOrder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>
      <alignment horizontal="left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 applyAlignment="1" applyProtection="1">
      <alignment horizontal="center" wrapText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36"/>
  <sheetViews>
    <sheetView showGridLines="0" tabSelected="1" workbookViewId="0">
      <selection activeCell="B11" sqref="B11:C11"/>
    </sheetView>
  </sheetViews>
  <sheetFormatPr defaultRowHeight="12.75" customHeight="1" outlineLevelRow="7" x14ac:dyDescent="0.2"/>
  <cols>
    <col min="2" max="2" width="11.28515625" customWidth="1"/>
    <col min="3" max="3" width="24" customWidth="1"/>
    <col min="4" max="4" width="63" customWidth="1"/>
    <col min="5" max="5" width="19" customWidth="1"/>
    <col min="6" max="6" width="17.140625" customWidth="1"/>
    <col min="7" max="7" width="9.5703125" customWidth="1"/>
    <col min="8" max="8" width="16.5703125" customWidth="1"/>
    <col min="9" max="11" width="9.140625" customWidth="1"/>
  </cols>
  <sheetData>
    <row r="1" spans="1:11" ht="15.75" customHeight="1" x14ac:dyDescent="0.25">
      <c r="F1" s="38" t="s">
        <v>335</v>
      </c>
      <c r="G1" s="38"/>
      <c r="H1" s="38"/>
    </row>
    <row r="2" spans="1:11" ht="16.5" customHeight="1" x14ac:dyDescent="0.25">
      <c r="F2" s="38" t="s">
        <v>263</v>
      </c>
      <c r="G2" s="38"/>
      <c r="H2" s="38"/>
    </row>
    <row r="3" spans="1:11" ht="14.25" customHeight="1" x14ac:dyDescent="0.25">
      <c r="F3" s="38" t="s">
        <v>438</v>
      </c>
      <c r="G3" s="38"/>
      <c r="H3" s="38"/>
    </row>
    <row r="4" spans="1:11" ht="17.25" customHeight="1" x14ac:dyDescent="0.25">
      <c r="F4" s="38" t="s">
        <v>439</v>
      </c>
      <c r="G4" s="38"/>
      <c r="H4" s="38"/>
    </row>
    <row r="6" spans="1:11" ht="12.75" customHeight="1" x14ac:dyDescent="0.25">
      <c r="A6" s="2"/>
      <c r="B6" s="2"/>
      <c r="C6" s="2"/>
      <c r="D6" s="2"/>
      <c r="E6" s="2"/>
      <c r="F6" s="2"/>
      <c r="G6" s="2"/>
      <c r="H6" s="2"/>
    </row>
    <row r="7" spans="1:11" ht="12.75" customHeight="1" x14ac:dyDescent="0.25">
      <c r="A7" s="2"/>
      <c r="B7" s="2"/>
      <c r="C7" s="2"/>
      <c r="D7" s="2"/>
      <c r="E7" s="2"/>
      <c r="F7" s="2"/>
      <c r="G7" s="2"/>
      <c r="H7" s="2"/>
    </row>
    <row r="8" spans="1:11" ht="32.25" customHeight="1" x14ac:dyDescent="0.3">
      <c r="A8" s="39" t="s">
        <v>401</v>
      </c>
      <c r="B8" s="39"/>
      <c r="C8" s="39"/>
      <c r="D8" s="39"/>
      <c r="E8" s="39"/>
      <c r="F8" s="39"/>
      <c r="G8" s="39"/>
      <c r="H8" s="39"/>
    </row>
    <row r="9" spans="1:11" ht="12.75" customHeight="1" x14ac:dyDescent="0.25">
      <c r="A9" s="2"/>
      <c r="B9" s="2"/>
      <c r="C9" s="2"/>
      <c r="D9" s="2"/>
      <c r="E9" s="2"/>
      <c r="F9" s="2"/>
      <c r="G9" s="2"/>
      <c r="H9" s="2"/>
    </row>
    <row r="10" spans="1:11" ht="15.75" x14ac:dyDescent="0.25">
      <c r="A10" s="2"/>
      <c r="B10" s="8"/>
      <c r="C10" s="8"/>
      <c r="D10" s="8"/>
      <c r="E10" s="8"/>
      <c r="F10" s="8"/>
      <c r="G10" s="8"/>
      <c r="H10" s="9" t="s">
        <v>262</v>
      </c>
      <c r="I10" s="1"/>
      <c r="J10" s="1"/>
      <c r="K10" s="1"/>
    </row>
    <row r="11" spans="1:11" ht="30.75" customHeight="1" x14ac:dyDescent="0.2">
      <c r="A11" s="37" t="s">
        <v>254</v>
      </c>
      <c r="B11" s="37" t="s">
        <v>264</v>
      </c>
      <c r="C11" s="37"/>
      <c r="D11" s="37" t="s">
        <v>248</v>
      </c>
      <c r="E11" s="37" t="s">
        <v>250</v>
      </c>
      <c r="F11" s="37" t="s">
        <v>251</v>
      </c>
      <c r="G11" s="37"/>
      <c r="H11" s="37"/>
    </row>
    <row r="12" spans="1:11" ht="133.5" customHeight="1" x14ac:dyDescent="0.2">
      <c r="A12" s="37"/>
      <c r="B12" s="15" t="s">
        <v>249</v>
      </c>
      <c r="C12" s="15" t="s">
        <v>265</v>
      </c>
      <c r="D12" s="37"/>
      <c r="E12" s="37"/>
      <c r="F12" s="3" t="s">
        <v>0</v>
      </c>
      <c r="G12" s="10" t="s">
        <v>252</v>
      </c>
      <c r="H12" s="10" t="s">
        <v>253</v>
      </c>
    </row>
    <row r="13" spans="1:11" ht="15.75" x14ac:dyDescent="0.25">
      <c r="A13" s="7"/>
      <c r="B13" s="3" t="s">
        <v>255</v>
      </c>
      <c r="C13" s="3" t="s">
        <v>256</v>
      </c>
      <c r="D13" s="3" t="s">
        <v>257</v>
      </c>
      <c r="E13" s="3" t="s">
        <v>258</v>
      </c>
      <c r="F13" s="3" t="s">
        <v>259</v>
      </c>
      <c r="G13" s="3" t="s">
        <v>260</v>
      </c>
      <c r="H13" s="3" t="s">
        <v>261</v>
      </c>
    </row>
    <row r="14" spans="1:11" ht="15.75" x14ac:dyDescent="0.25">
      <c r="A14" s="12">
        <v>1</v>
      </c>
      <c r="B14" s="7"/>
      <c r="C14" s="26" t="s">
        <v>0</v>
      </c>
      <c r="D14" s="11"/>
      <c r="E14" s="30">
        <f>E15+E120</f>
        <v>1187138504.7600002</v>
      </c>
      <c r="F14" s="30">
        <f>F15+F120</f>
        <v>1173504748.47</v>
      </c>
      <c r="G14" s="13">
        <f>F14/E14*100</f>
        <v>98.851544597758917</v>
      </c>
      <c r="H14" s="14">
        <f>F14-E14</f>
        <v>-13633756.2900002</v>
      </c>
    </row>
    <row r="15" spans="1:11" ht="15.75" x14ac:dyDescent="0.2">
      <c r="A15" s="10">
        <f>A14+1</f>
        <v>2</v>
      </c>
      <c r="B15" s="3" t="s">
        <v>266</v>
      </c>
      <c r="C15" s="3" t="s">
        <v>2</v>
      </c>
      <c r="D15" s="4" t="s">
        <v>204</v>
      </c>
      <c r="E15" s="19">
        <f>E16+E29+E41+E43+E63+E69+E78+E85+E117</f>
        <v>118524172.49000001</v>
      </c>
      <c r="F15" s="19">
        <f>F16+F29+F41+F43+F63+F69+F78+F85+F117</f>
        <v>118221596.44000001</v>
      </c>
      <c r="G15" s="13">
        <f t="shared" ref="G15:G42" si="0">F15/E15*100</f>
        <v>99.744713636346603</v>
      </c>
      <c r="H15" s="14">
        <f t="shared" ref="H15:H42" si="1">F15-E15</f>
        <v>-302576.04999999702</v>
      </c>
    </row>
    <row r="16" spans="1:11" ht="15.75" outlineLevel="1" x14ac:dyDescent="0.2">
      <c r="A16" s="10">
        <f t="shared" ref="A16:A78" si="2">A15+1</f>
        <v>3</v>
      </c>
      <c r="B16" s="3" t="s">
        <v>266</v>
      </c>
      <c r="C16" s="3" t="s">
        <v>159</v>
      </c>
      <c r="D16" s="4" t="s">
        <v>205</v>
      </c>
      <c r="E16" s="19">
        <f>E17+E20</f>
        <v>75276694.439999998</v>
      </c>
      <c r="F16" s="19">
        <f>F17+F20</f>
        <v>75121234.340000018</v>
      </c>
      <c r="G16" s="20">
        <f t="shared" si="0"/>
        <v>99.793481765961587</v>
      </c>
      <c r="H16" s="14">
        <f t="shared" si="1"/>
        <v>-155460.09999997914</v>
      </c>
    </row>
    <row r="17" spans="1:8" ht="15.75" outlineLevel="2" x14ac:dyDescent="0.2">
      <c r="A17" s="10">
        <f t="shared" si="2"/>
        <v>4</v>
      </c>
      <c r="B17" s="3" t="s">
        <v>266</v>
      </c>
      <c r="C17" s="3" t="s">
        <v>160</v>
      </c>
      <c r="D17" s="25" t="s">
        <v>206</v>
      </c>
      <c r="E17" s="5">
        <f>E18</f>
        <v>615500</v>
      </c>
      <c r="F17" s="5">
        <f>F18</f>
        <v>615525.87</v>
      </c>
      <c r="G17" s="13">
        <f t="shared" si="0"/>
        <v>100.00420308692119</v>
      </c>
      <c r="H17" s="14">
        <f t="shared" si="1"/>
        <v>25.869999999995343</v>
      </c>
    </row>
    <row r="18" spans="1:8" ht="47.25" outlineLevel="3" x14ac:dyDescent="0.2">
      <c r="A18" s="10">
        <f t="shared" si="2"/>
        <v>5</v>
      </c>
      <c r="B18" s="3" t="s">
        <v>158</v>
      </c>
      <c r="C18" s="3" t="s">
        <v>161</v>
      </c>
      <c r="D18" s="4" t="s">
        <v>207</v>
      </c>
      <c r="E18" s="5">
        <v>615500</v>
      </c>
      <c r="F18" s="5">
        <v>615525.87</v>
      </c>
      <c r="G18" s="13">
        <f t="shared" si="0"/>
        <v>100.00420308692119</v>
      </c>
      <c r="H18" s="14">
        <f t="shared" si="1"/>
        <v>25.869999999995343</v>
      </c>
    </row>
    <row r="19" spans="1:8" ht="47.25" outlineLevel="4" x14ac:dyDescent="0.2">
      <c r="A19" s="10">
        <f t="shared" si="2"/>
        <v>6</v>
      </c>
      <c r="B19" s="3" t="s">
        <v>158</v>
      </c>
      <c r="C19" s="3" t="s">
        <v>162</v>
      </c>
      <c r="D19" s="4" t="s">
        <v>163</v>
      </c>
      <c r="E19" s="5">
        <v>615500</v>
      </c>
      <c r="F19" s="5">
        <v>615525.87</v>
      </c>
      <c r="G19" s="13">
        <f t="shared" si="0"/>
        <v>100.00420308692119</v>
      </c>
      <c r="H19" s="14">
        <f t="shared" si="1"/>
        <v>25.869999999995343</v>
      </c>
    </row>
    <row r="20" spans="1:8" ht="15.75" outlineLevel="2" x14ac:dyDescent="0.2">
      <c r="A20" s="10">
        <f t="shared" si="2"/>
        <v>7</v>
      </c>
      <c r="B20" s="3" t="s">
        <v>266</v>
      </c>
      <c r="C20" s="3" t="s">
        <v>164</v>
      </c>
      <c r="D20" s="4" t="s">
        <v>208</v>
      </c>
      <c r="E20" s="5">
        <f>E21+E22+E24+E25+E23+E26+E27+E28</f>
        <v>74661194.439999998</v>
      </c>
      <c r="F20" s="5">
        <f>F21+F22+F24+F25+F23+F26+F27+F28</f>
        <v>74505708.470000014</v>
      </c>
      <c r="G20" s="13">
        <f t="shared" si="0"/>
        <v>99.791744598829141</v>
      </c>
      <c r="H20" s="14">
        <f t="shared" si="1"/>
        <v>-155485.96999998391</v>
      </c>
    </row>
    <row r="21" spans="1:8" ht="78.75" outlineLevel="3" x14ac:dyDescent="0.2">
      <c r="A21" s="10">
        <f t="shared" si="2"/>
        <v>8</v>
      </c>
      <c r="B21" s="3" t="s">
        <v>158</v>
      </c>
      <c r="C21" s="3" t="s">
        <v>165</v>
      </c>
      <c r="D21" s="6" t="s">
        <v>166</v>
      </c>
      <c r="E21" s="5">
        <v>53449324.439999998</v>
      </c>
      <c r="F21" s="5">
        <v>53412729.590000004</v>
      </c>
      <c r="G21" s="13">
        <f t="shared" si="0"/>
        <v>99.931533559341673</v>
      </c>
      <c r="H21" s="14">
        <f t="shared" si="1"/>
        <v>-36594.84999999404</v>
      </c>
    </row>
    <row r="22" spans="1:8" ht="126" outlineLevel="3" x14ac:dyDescent="0.2">
      <c r="A22" s="10">
        <f t="shared" si="2"/>
        <v>9</v>
      </c>
      <c r="B22" s="3" t="s">
        <v>158</v>
      </c>
      <c r="C22" s="3" t="s">
        <v>167</v>
      </c>
      <c r="D22" s="6" t="s">
        <v>168</v>
      </c>
      <c r="E22" s="5">
        <v>193720</v>
      </c>
      <c r="F22" s="5">
        <v>188252.2</v>
      </c>
      <c r="G22" s="13">
        <f t="shared" si="0"/>
        <v>97.17747264092506</v>
      </c>
      <c r="H22" s="14">
        <f t="shared" si="1"/>
        <v>-5467.7999999999884</v>
      </c>
    </row>
    <row r="23" spans="1:8" ht="114" customHeight="1" outlineLevel="3" x14ac:dyDescent="0.25">
      <c r="A23" s="10">
        <v>10</v>
      </c>
      <c r="B23" s="33" t="s">
        <v>158</v>
      </c>
      <c r="C23" s="33" t="s">
        <v>383</v>
      </c>
      <c r="D23" s="23" t="s">
        <v>168</v>
      </c>
      <c r="E23" s="5">
        <v>11000</v>
      </c>
      <c r="F23" s="5">
        <v>10810.56</v>
      </c>
      <c r="G23" s="13">
        <f t="shared" ref="G23" si="3">F23/E23*100</f>
        <v>98.277818181818176</v>
      </c>
      <c r="H23" s="14">
        <f t="shared" ref="H23" si="4">F23-E23</f>
        <v>-189.44000000000051</v>
      </c>
    </row>
    <row r="24" spans="1:8" ht="47.25" outlineLevel="3" x14ac:dyDescent="0.2">
      <c r="A24" s="10">
        <v>11</v>
      </c>
      <c r="B24" s="3" t="s">
        <v>158</v>
      </c>
      <c r="C24" s="3" t="s">
        <v>169</v>
      </c>
      <c r="D24" s="4" t="s">
        <v>170</v>
      </c>
      <c r="E24" s="5">
        <v>687500</v>
      </c>
      <c r="F24" s="5">
        <v>675594.99</v>
      </c>
      <c r="G24" s="13">
        <f t="shared" si="0"/>
        <v>98.268362181818176</v>
      </c>
      <c r="H24" s="14">
        <f t="shared" si="1"/>
        <v>-11905.010000000009</v>
      </c>
    </row>
    <row r="25" spans="1:8" ht="94.5" outlineLevel="3" x14ac:dyDescent="0.2">
      <c r="A25" s="10">
        <f>A24+1</f>
        <v>12</v>
      </c>
      <c r="B25" s="3" t="s">
        <v>158</v>
      </c>
      <c r="C25" s="3" t="s">
        <v>171</v>
      </c>
      <c r="D25" s="6" t="s">
        <v>172</v>
      </c>
      <c r="E25" s="5">
        <v>158000</v>
      </c>
      <c r="F25" s="5">
        <v>152647.65</v>
      </c>
      <c r="G25" s="13">
        <f t="shared" si="0"/>
        <v>96.612436708860756</v>
      </c>
      <c r="H25" s="14">
        <f t="shared" si="1"/>
        <v>-5352.3500000000058</v>
      </c>
    </row>
    <row r="26" spans="1:8" ht="100.5" customHeight="1" outlineLevel="3" x14ac:dyDescent="0.25">
      <c r="A26" s="10">
        <v>13</v>
      </c>
      <c r="B26" s="33" t="s">
        <v>158</v>
      </c>
      <c r="C26" s="33" t="s">
        <v>384</v>
      </c>
      <c r="D26" s="23" t="s">
        <v>385</v>
      </c>
      <c r="E26" s="5">
        <v>161500</v>
      </c>
      <c r="F26" s="5">
        <v>161171.57999999999</v>
      </c>
      <c r="G26" s="13">
        <f t="shared" si="0"/>
        <v>99.796643962848293</v>
      </c>
      <c r="H26" s="14">
        <f t="shared" si="1"/>
        <v>-328.42000000001281</v>
      </c>
    </row>
    <row r="27" spans="1:8" ht="100.5" customHeight="1" outlineLevel="3" x14ac:dyDescent="0.25">
      <c r="A27" s="10">
        <v>14</v>
      </c>
      <c r="B27" s="33" t="s">
        <v>158</v>
      </c>
      <c r="C27" s="33" t="s">
        <v>386</v>
      </c>
      <c r="D27" s="35" t="s">
        <v>387</v>
      </c>
      <c r="E27" s="5">
        <v>20000000</v>
      </c>
      <c r="F27" s="5">
        <v>19904352.640000001</v>
      </c>
      <c r="G27" s="13">
        <f t="shared" si="0"/>
        <v>99.521763199999995</v>
      </c>
      <c r="H27" s="14">
        <f t="shared" si="1"/>
        <v>-95647.359999999404</v>
      </c>
    </row>
    <row r="28" spans="1:8" ht="118.5" customHeight="1" outlineLevel="3" x14ac:dyDescent="0.25">
      <c r="A28" s="10">
        <v>15</v>
      </c>
      <c r="B28" s="33" t="s">
        <v>158</v>
      </c>
      <c r="C28" s="33" t="s">
        <v>388</v>
      </c>
      <c r="D28" s="36" t="s">
        <v>389</v>
      </c>
      <c r="E28" s="5">
        <v>150</v>
      </c>
      <c r="F28" s="5">
        <v>149.26</v>
      </c>
      <c r="G28" s="13">
        <f t="shared" si="0"/>
        <v>99.506666666666661</v>
      </c>
      <c r="H28" s="14">
        <f t="shared" si="1"/>
        <v>-0.74000000000000909</v>
      </c>
    </row>
    <row r="29" spans="1:8" ht="15.75" x14ac:dyDescent="0.2">
      <c r="A29" s="10">
        <v>16</v>
      </c>
      <c r="B29" s="3" t="s">
        <v>266</v>
      </c>
      <c r="C29" s="3" t="s">
        <v>173</v>
      </c>
      <c r="D29" s="4" t="s">
        <v>209</v>
      </c>
      <c r="E29" s="19">
        <f>E30+E35+E37+E39</f>
        <v>21821205</v>
      </c>
      <c r="F29" s="19">
        <f>F30+F35+F37+F39</f>
        <v>21785976.990000002</v>
      </c>
      <c r="G29" s="13">
        <f t="shared" si="0"/>
        <v>99.838560656938981</v>
      </c>
      <c r="H29" s="14">
        <f t="shared" si="1"/>
        <v>-35228.009999997914</v>
      </c>
    </row>
    <row r="30" spans="1:8" ht="31.5" x14ac:dyDescent="0.2">
      <c r="A30" s="10">
        <f t="shared" si="2"/>
        <v>17</v>
      </c>
      <c r="B30" s="3" t="s">
        <v>158</v>
      </c>
      <c r="C30" s="3" t="s">
        <v>174</v>
      </c>
      <c r="D30" s="4" t="s">
        <v>210</v>
      </c>
      <c r="E30" s="19">
        <v>16939000</v>
      </c>
      <c r="F30" s="5">
        <v>16915081.260000002</v>
      </c>
      <c r="G30" s="13">
        <f t="shared" si="0"/>
        <v>99.858794852116432</v>
      </c>
      <c r="H30" s="14">
        <f t="shared" si="1"/>
        <v>-23918.739999998361</v>
      </c>
    </row>
    <row r="31" spans="1:8" ht="31.5" x14ac:dyDescent="0.2">
      <c r="A31" s="10">
        <f t="shared" si="2"/>
        <v>18</v>
      </c>
      <c r="B31" s="3" t="s">
        <v>158</v>
      </c>
      <c r="C31" s="3" t="s">
        <v>175</v>
      </c>
      <c r="D31" s="4" t="s">
        <v>177</v>
      </c>
      <c r="E31" s="5">
        <v>13696500</v>
      </c>
      <c r="F31" s="5">
        <v>13677862.869999999</v>
      </c>
      <c r="G31" s="13">
        <f t="shared" si="0"/>
        <v>99.863927791771616</v>
      </c>
      <c r="H31" s="14">
        <f t="shared" si="1"/>
        <v>-18637.13000000082</v>
      </c>
    </row>
    <row r="32" spans="1:8" ht="31.5" x14ac:dyDescent="0.2">
      <c r="A32" s="10">
        <f t="shared" si="2"/>
        <v>19</v>
      </c>
      <c r="B32" s="3" t="s">
        <v>158</v>
      </c>
      <c r="C32" s="3" t="s">
        <v>176</v>
      </c>
      <c r="D32" s="4" t="s">
        <v>177</v>
      </c>
      <c r="E32" s="5">
        <v>13696500</v>
      </c>
      <c r="F32" s="5">
        <v>13677862.869999999</v>
      </c>
      <c r="G32" s="13">
        <f t="shared" si="0"/>
        <v>99.863927791771616</v>
      </c>
      <c r="H32" s="14">
        <f t="shared" si="1"/>
        <v>-18637.13000000082</v>
      </c>
    </row>
    <row r="33" spans="1:8" ht="47.25" x14ac:dyDescent="0.2">
      <c r="A33" s="10">
        <f t="shared" si="2"/>
        <v>20</v>
      </c>
      <c r="B33" s="3" t="s">
        <v>158</v>
      </c>
      <c r="C33" s="3" t="s">
        <v>178</v>
      </c>
      <c r="D33" s="4" t="s">
        <v>211</v>
      </c>
      <c r="E33" s="5">
        <v>3242500</v>
      </c>
      <c r="F33" s="5">
        <v>3237218.39</v>
      </c>
      <c r="G33" s="13">
        <f t="shared" si="0"/>
        <v>99.837113030069389</v>
      </c>
      <c r="H33" s="14">
        <f t="shared" si="1"/>
        <v>-5281.6099999998696</v>
      </c>
    </row>
    <row r="34" spans="1:8" ht="63" x14ac:dyDescent="0.2">
      <c r="A34" s="10">
        <f t="shared" si="2"/>
        <v>21</v>
      </c>
      <c r="B34" s="3" t="s">
        <v>158</v>
      </c>
      <c r="C34" s="3" t="s">
        <v>179</v>
      </c>
      <c r="D34" s="4" t="s">
        <v>180</v>
      </c>
      <c r="E34" s="5">
        <v>3242500</v>
      </c>
      <c r="F34" s="5">
        <v>3237218.39</v>
      </c>
      <c r="G34" s="13">
        <f t="shared" si="0"/>
        <v>99.837113030069389</v>
      </c>
      <c r="H34" s="14">
        <f t="shared" si="1"/>
        <v>-5281.6099999998696</v>
      </c>
    </row>
    <row r="35" spans="1:8" ht="31.5" x14ac:dyDescent="0.2">
      <c r="A35" s="10">
        <f t="shared" si="2"/>
        <v>22</v>
      </c>
      <c r="B35" s="3" t="s">
        <v>158</v>
      </c>
      <c r="C35" s="3" t="s">
        <v>181</v>
      </c>
      <c r="D35" s="4" t="s">
        <v>183</v>
      </c>
      <c r="E35" s="5">
        <v>1705</v>
      </c>
      <c r="F35" s="5">
        <v>1690.1</v>
      </c>
      <c r="G35" s="13">
        <f t="shared" si="0"/>
        <v>99.126099706744867</v>
      </c>
      <c r="H35" s="14">
        <f t="shared" si="1"/>
        <v>-14.900000000000091</v>
      </c>
    </row>
    <row r="36" spans="1:8" ht="31.5" x14ac:dyDescent="0.2">
      <c r="A36" s="10">
        <f t="shared" si="2"/>
        <v>23</v>
      </c>
      <c r="B36" s="3" t="s">
        <v>158</v>
      </c>
      <c r="C36" s="3" t="s">
        <v>182</v>
      </c>
      <c r="D36" s="4" t="s">
        <v>183</v>
      </c>
      <c r="E36" s="5">
        <v>1705</v>
      </c>
      <c r="F36" s="5">
        <v>1690.1</v>
      </c>
      <c r="G36" s="13">
        <f t="shared" si="0"/>
        <v>99.126099706744867</v>
      </c>
      <c r="H36" s="14">
        <f t="shared" si="1"/>
        <v>-14.900000000000091</v>
      </c>
    </row>
    <row r="37" spans="1:8" ht="15.75" x14ac:dyDescent="0.2">
      <c r="A37" s="10">
        <f t="shared" si="2"/>
        <v>24</v>
      </c>
      <c r="B37" s="3" t="s">
        <v>266</v>
      </c>
      <c r="C37" s="3" t="s">
        <v>184</v>
      </c>
      <c r="D37" s="4" t="s">
        <v>186</v>
      </c>
      <c r="E37" s="5">
        <v>280500</v>
      </c>
      <c r="F37" s="5">
        <v>280467</v>
      </c>
      <c r="G37" s="13">
        <f t="shared" si="0"/>
        <v>99.988235294117644</v>
      </c>
      <c r="H37" s="14">
        <f t="shared" si="1"/>
        <v>-33</v>
      </c>
    </row>
    <row r="38" spans="1:8" ht="15.75" x14ac:dyDescent="0.2">
      <c r="A38" s="10">
        <f t="shared" si="2"/>
        <v>25</v>
      </c>
      <c r="B38" s="3" t="s">
        <v>158</v>
      </c>
      <c r="C38" s="3" t="s">
        <v>185</v>
      </c>
      <c r="D38" s="4" t="s">
        <v>186</v>
      </c>
      <c r="E38" s="5">
        <v>280500</v>
      </c>
      <c r="F38" s="5">
        <v>280467</v>
      </c>
      <c r="G38" s="13">
        <f t="shared" si="0"/>
        <v>99.988235294117644</v>
      </c>
      <c r="H38" s="14">
        <f t="shared" si="1"/>
        <v>-33</v>
      </c>
    </row>
    <row r="39" spans="1:8" ht="31.5" x14ac:dyDescent="0.2">
      <c r="A39" s="10">
        <f t="shared" si="2"/>
        <v>26</v>
      </c>
      <c r="B39" s="3" t="s">
        <v>158</v>
      </c>
      <c r="C39" s="3" t="s">
        <v>187</v>
      </c>
      <c r="D39" s="4" t="s">
        <v>212</v>
      </c>
      <c r="E39" s="5">
        <v>4600000</v>
      </c>
      <c r="F39" s="5">
        <v>4588738.63</v>
      </c>
      <c r="G39" s="13">
        <f t="shared" si="0"/>
        <v>99.75518760869565</v>
      </c>
      <c r="H39" s="14">
        <f t="shared" si="1"/>
        <v>-11261.370000000112</v>
      </c>
    </row>
    <row r="40" spans="1:8" ht="47.25" x14ac:dyDescent="0.2">
      <c r="A40" s="10">
        <f t="shared" si="2"/>
        <v>27</v>
      </c>
      <c r="B40" s="3" t="s">
        <v>158</v>
      </c>
      <c r="C40" s="3" t="s">
        <v>188</v>
      </c>
      <c r="D40" s="4" t="s">
        <v>189</v>
      </c>
      <c r="E40" s="5">
        <v>4600000</v>
      </c>
      <c r="F40" s="5">
        <v>4588738.63</v>
      </c>
      <c r="G40" s="13">
        <f t="shared" si="0"/>
        <v>99.75518760869565</v>
      </c>
      <c r="H40" s="14">
        <f t="shared" si="1"/>
        <v>-11261.370000000112</v>
      </c>
    </row>
    <row r="41" spans="1:8" ht="15.75" x14ac:dyDescent="0.2">
      <c r="A41" s="10">
        <f t="shared" si="2"/>
        <v>28</v>
      </c>
      <c r="B41" s="3" t="s">
        <v>266</v>
      </c>
      <c r="C41" s="3" t="s">
        <v>190</v>
      </c>
      <c r="D41" s="4" t="s">
        <v>213</v>
      </c>
      <c r="E41" s="19">
        <v>8100000</v>
      </c>
      <c r="F41" s="19">
        <v>8062066.5</v>
      </c>
      <c r="G41" s="13">
        <f t="shared" si="0"/>
        <v>99.531685185185182</v>
      </c>
      <c r="H41" s="14">
        <f t="shared" si="1"/>
        <v>-37933.5</v>
      </c>
    </row>
    <row r="42" spans="1:8" ht="31.5" x14ac:dyDescent="0.2">
      <c r="A42" s="10">
        <f t="shared" si="2"/>
        <v>29</v>
      </c>
      <c r="B42" s="3" t="s">
        <v>158</v>
      </c>
      <c r="C42" s="3" t="s">
        <v>191</v>
      </c>
      <c r="D42" s="4" t="s">
        <v>192</v>
      </c>
      <c r="E42" s="5">
        <v>8100000</v>
      </c>
      <c r="F42" s="5">
        <v>8062066.5</v>
      </c>
      <c r="G42" s="13">
        <f t="shared" si="0"/>
        <v>99.531685185185182</v>
      </c>
      <c r="H42" s="14">
        <f t="shared" si="1"/>
        <v>-37933.5</v>
      </c>
    </row>
    <row r="43" spans="1:8" ht="47.25" outlineLevel="1" x14ac:dyDescent="0.2">
      <c r="A43" s="10">
        <v>30</v>
      </c>
      <c r="B43" s="3" t="s">
        <v>266</v>
      </c>
      <c r="C43" s="3" t="s">
        <v>109</v>
      </c>
      <c r="D43" s="4" t="s">
        <v>214</v>
      </c>
      <c r="E43" s="19">
        <f>E44+E58+E52</f>
        <v>4546130</v>
      </c>
      <c r="F43" s="19">
        <f>F44+F58+F52</f>
        <v>4502820.5999999996</v>
      </c>
      <c r="G43" s="20">
        <f t="shared" ref="G43:G77" si="5">F43/E43*100</f>
        <v>99.047334766053751</v>
      </c>
      <c r="H43" s="14">
        <f t="shared" ref="H43:H77" si="6">F43-E43</f>
        <v>-43309.400000000373</v>
      </c>
    </row>
    <row r="44" spans="1:8" ht="94.5" outlineLevel="2" x14ac:dyDescent="0.2">
      <c r="A44" s="10">
        <f t="shared" si="2"/>
        <v>31</v>
      </c>
      <c r="B44" s="3" t="s">
        <v>266</v>
      </c>
      <c r="C44" s="3" t="s">
        <v>110</v>
      </c>
      <c r="D44" s="6" t="s">
        <v>215</v>
      </c>
      <c r="E44" s="19">
        <f>E45+E48+E50</f>
        <v>4490030</v>
      </c>
      <c r="F44" s="19">
        <f>F45+F48+F50</f>
        <v>4447647.41</v>
      </c>
      <c r="G44" s="13">
        <f t="shared" si="5"/>
        <v>99.056073344721526</v>
      </c>
      <c r="H44" s="14">
        <f t="shared" si="6"/>
        <v>-42382.589999999851</v>
      </c>
    </row>
    <row r="45" spans="1:8" ht="63" outlineLevel="3" x14ac:dyDescent="0.2">
      <c r="A45" s="10">
        <f t="shared" si="2"/>
        <v>32</v>
      </c>
      <c r="B45" s="3" t="s">
        <v>266</v>
      </c>
      <c r="C45" s="3" t="s">
        <v>111</v>
      </c>
      <c r="D45" s="4" t="s">
        <v>216</v>
      </c>
      <c r="E45" s="19">
        <f>E46+E47</f>
        <v>3140030</v>
      </c>
      <c r="F45" s="19">
        <f>F46+F47</f>
        <v>3132299.36</v>
      </c>
      <c r="G45" s="13">
        <f t="shared" si="5"/>
        <v>99.75380362608</v>
      </c>
      <c r="H45" s="14">
        <f t="shared" si="6"/>
        <v>-7730.6400000001304</v>
      </c>
    </row>
    <row r="46" spans="1:8" ht="94.5" outlineLevel="4" x14ac:dyDescent="0.2">
      <c r="A46" s="10">
        <f t="shared" si="2"/>
        <v>33</v>
      </c>
      <c r="B46" s="3" t="s">
        <v>108</v>
      </c>
      <c r="C46" s="3" t="s">
        <v>112</v>
      </c>
      <c r="D46" s="6" t="s">
        <v>113</v>
      </c>
      <c r="E46" s="5">
        <v>2250000</v>
      </c>
      <c r="F46" s="5">
        <v>2243858.52</v>
      </c>
      <c r="G46" s="13">
        <f t="shared" si="5"/>
        <v>99.727045333333336</v>
      </c>
      <c r="H46" s="14">
        <f t="shared" si="6"/>
        <v>-6141.4799999999814</v>
      </c>
    </row>
    <row r="47" spans="1:8" ht="78.75" outlineLevel="4" x14ac:dyDescent="0.2">
      <c r="A47" s="10">
        <f t="shared" si="2"/>
        <v>34</v>
      </c>
      <c r="B47" s="3" t="s">
        <v>108</v>
      </c>
      <c r="C47" s="3" t="s">
        <v>114</v>
      </c>
      <c r="D47" s="6" t="s">
        <v>115</v>
      </c>
      <c r="E47" s="5">
        <v>890030</v>
      </c>
      <c r="F47" s="5">
        <v>888440.84</v>
      </c>
      <c r="G47" s="13">
        <f t="shared" si="5"/>
        <v>99.821448715211844</v>
      </c>
      <c r="H47" s="14">
        <f t="shared" si="6"/>
        <v>-1589.1600000000326</v>
      </c>
    </row>
    <row r="48" spans="1:8" ht="78.75" outlineLevel="3" x14ac:dyDescent="0.2">
      <c r="A48" s="10">
        <f t="shared" si="2"/>
        <v>35</v>
      </c>
      <c r="B48" s="3" t="s">
        <v>266</v>
      </c>
      <c r="C48" s="3" t="s">
        <v>116</v>
      </c>
      <c r="D48" s="4" t="s">
        <v>117</v>
      </c>
      <c r="E48" s="5">
        <f>E49</f>
        <v>650000</v>
      </c>
      <c r="F48" s="5">
        <f>F49</f>
        <v>639720.12</v>
      </c>
      <c r="G48" s="13">
        <f t="shared" si="5"/>
        <v>98.418480000000002</v>
      </c>
      <c r="H48" s="14">
        <f t="shared" si="6"/>
        <v>-10279.880000000005</v>
      </c>
    </row>
    <row r="49" spans="1:8" ht="78.75" outlineLevel="4" x14ac:dyDescent="0.2">
      <c r="A49" s="10">
        <f t="shared" si="2"/>
        <v>36</v>
      </c>
      <c r="B49" s="3" t="s">
        <v>108</v>
      </c>
      <c r="C49" s="3" t="s">
        <v>118</v>
      </c>
      <c r="D49" s="4" t="s">
        <v>117</v>
      </c>
      <c r="E49" s="5">
        <v>650000</v>
      </c>
      <c r="F49" s="5">
        <v>639720.12</v>
      </c>
      <c r="G49" s="13">
        <f t="shared" si="5"/>
        <v>98.418480000000002</v>
      </c>
      <c r="H49" s="14">
        <f t="shared" si="6"/>
        <v>-10279.880000000005</v>
      </c>
    </row>
    <row r="50" spans="1:8" ht="47.25" outlineLevel="3" x14ac:dyDescent="0.2">
      <c r="A50" s="10">
        <f t="shared" si="2"/>
        <v>37</v>
      </c>
      <c r="B50" s="3" t="s">
        <v>266</v>
      </c>
      <c r="C50" s="3" t="s">
        <v>119</v>
      </c>
      <c r="D50" s="4" t="s">
        <v>300</v>
      </c>
      <c r="E50" s="5">
        <f>E51</f>
        <v>700000</v>
      </c>
      <c r="F50" s="5">
        <f>F51</f>
        <v>675627.93</v>
      </c>
      <c r="G50" s="13">
        <f t="shared" si="5"/>
        <v>96.518275714285721</v>
      </c>
      <c r="H50" s="14">
        <f t="shared" si="6"/>
        <v>-24372.069999999949</v>
      </c>
    </row>
    <row r="51" spans="1:8" ht="47.25" outlineLevel="4" x14ac:dyDescent="0.2">
      <c r="A51" s="10">
        <f t="shared" si="2"/>
        <v>38</v>
      </c>
      <c r="B51" s="3" t="s">
        <v>108</v>
      </c>
      <c r="C51" s="3" t="s">
        <v>121</v>
      </c>
      <c r="D51" s="4" t="s">
        <v>120</v>
      </c>
      <c r="E51" s="5">
        <v>700000</v>
      </c>
      <c r="F51" s="5">
        <v>675627.93</v>
      </c>
      <c r="G51" s="13">
        <f t="shared" si="5"/>
        <v>96.518275714285721</v>
      </c>
      <c r="H51" s="14">
        <f t="shared" si="6"/>
        <v>-24372.069999999949</v>
      </c>
    </row>
    <row r="52" spans="1:8" ht="47.25" outlineLevel="2" x14ac:dyDescent="0.2">
      <c r="A52" s="10">
        <f t="shared" si="2"/>
        <v>39</v>
      </c>
      <c r="B52" s="3" t="s">
        <v>266</v>
      </c>
      <c r="C52" s="3" t="s">
        <v>122</v>
      </c>
      <c r="D52" s="6" t="s">
        <v>301</v>
      </c>
      <c r="E52" s="19">
        <f>E53+E56</f>
        <v>13000</v>
      </c>
      <c r="F52" s="19">
        <f>F53+F56</f>
        <v>13001.130000000001</v>
      </c>
      <c r="G52" s="13">
        <f t="shared" si="5"/>
        <v>100.00869230769231</v>
      </c>
      <c r="H52" s="14">
        <f t="shared" si="6"/>
        <v>1.1300000000010186</v>
      </c>
    </row>
    <row r="53" spans="1:8" ht="47.25" outlineLevel="3" x14ac:dyDescent="0.2">
      <c r="A53" s="10">
        <f t="shared" si="2"/>
        <v>40</v>
      </c>
      <c r="B53" s="3" t="s">
        <v>266</v>
      </c>
      <c r="C53" s="3" t="s">
        <v>124</v>
      </c>
      <c r="D53" s="6" t="s">
        <v>302</v>
      </c>
      <c r="E53" s="5">
        <v>12930</v>
      </c>
      <c r="F53" s="5">
        <v>12933.12</v>
      </c>
      <c r="G53" s="13">
        <f t="shared" si="5"/>
        <v>100.02412993039445</v>
      </c>
      <c r="H53" s="14">
        <f t="shared" si="6"/>
        <v>3.1200000000008004</v>
      </c>
    </row>
    <row r="54" spans="1:8" ht="126" outlineLevel="4" x14ac:dyDescent="0.2">
      <c r="A54" s="10">
        <f t="shared" si="2"/>
        <v>41</v>
      </c>
      <c r="B54" s="3" t="s">
        <v>108</v>
      </c>
      <c r="C54" s="3" t="s">
        <v>125</v>
      </c>
      <c r="D54" s="6" t="s">
        <v>123</v>
      </c>
      <c r="E54" s="5">
        <v>11330</v>
      </c>
      <c r="F54" s="5">
        <v>11347.41</v>
      </c>
      <c r="G54" s="13">
        <f t="shared" si="5"/>
        <v>100.15366284201235</v>
      </c>
      <c r="H54" s="14">
        <f t="shared" si="6"/>
        <v>17.409999999999854</v>
      </c>
    </row>
    <row r="55" spans="1:8" ht="119.25" customHeight="1" outlineLevel="4" x14ac:dyDescent="0.2">
      <c r="A55" s="10">
        <f t="shared" si="2"/>
        <v>42</v>
      </c>
      <c r="B55" s="22" t="s">
        <v>108</v>
      </c>
      <c r="C55" s="22" t="s">
        <v>336</v>
      </c>
      <c r="D55" s="6" t="s">
        <v>337</v>
      </c>
      <c r="E55" s="5">
        <v>1600</v>
      </c>
      <c r="F55" s="5">
        <v>1585.71</v>
      </c>
      <c r="G55" s="13">
        <f t="shared" si="5"/>
        <v>99.106875000000002</v>
      </c>
      <c r="H55" s="14">
        <f t="shared" si="6"/>
        <v>-14.289999999999964</v>
      </c>
    </row>
    <row r="56" spans="1:8" ht="54" customHeight="1" outlineLevel="4" x14ac:dyDescent="0.2">
      <c r="A56" s="10">
        <f t="shared" si="2"/>
        <v>43</v>
      </c>
      <c r="B56" s="17" t="s">
        <v>266</v>
      </c>
      <c r="C56" s="17" t="s">
        <v>306</v>
      </c>
      <c r="D56" s="6" t="s">
        <v>308</v>
      </c>
      <c r="E56" s="5">
        <f>E57</f>
        <v>70</v>
      </c>
      <c r="F56" s="5">
        <f>F57</f>
        <v>68.010000000000005</v>
      </c>
      <c r="G56" s="13">
        <f t="shared" si="5"/>
        <v>97.157142857142858</v>
      </c>
      <c r="H56" s="14">
        <f t="shared" si="6"/>
        <v>-1.9899999999999949</v>
      </c>
    </row>
    <row r="57" spans="1:8" ht="114.75" customHeight="1" outlineLevel="4" x14ac:dyDescent="0.2">
      <c r="A57" s="10">
        <f t="shared" si="2"/>
        <v>44</v>
      </c>
      <c r="B57" s="17" t="s">
        <v>108</v>
      </c>
      <c r="C57" s="17" t="s">
        <v>309</v>
      </c>
      <c r="D57" s="6" t="s">
        <v>307</v>
      </c>
      <c r="E57" s="5">
        <v>70</v>
      </c>
      <c r="F57" s="5">
        <v>68.010000000000005</v>
      </c>
      <c r="G57" s="13">
        <f t="shared" si="5"/>
        <v>97.157142857142858</v>
      </c>
      <c r="H57" s="14">
        <f t="shared" si="6"/>
        <v>-1.9899999999999949</v>
      </c>
    </row>
    <row r="58" spans="1:8" ht="94.5" outlineLevel="2" x14ac:dyDescent="0.2">
      <c r="A58" s="10">
        <v>45</v>
      </c>
      <c r="B58" s="3" t="s">
        <v>266</v>
      </c>
      <c r="C58" s="3" t="s">
        <v>126</v>
      </c>
      <c r="D58" s="6" t="s">
        <v>217</v>
      </c>
      <c r="E58" s="19">
        <f>E59+E61</f>
        <v>43100</v>
      </c>
      <c r="F58" s="19">
        <f>F59+F61</f>
        <v>42172.06</v>
      </c>
      <c r="G58" s="13">
        <f t="shared" si="5"/>
        <v>97.84700696055684</v>
      </c>
      <c r="H58" s="14">
        <f t="shared" si="6"/>
        <v>-927.94000000000233</v>
      </c>
    </row>
    <row r="59" spans="1:8" ht="94.5" outlineLevel="3" x14ac:dyDescent="0.2">
      <c r="A59" s="10">
        <f t="shared" si="2"/>
        <v>46</v>
      </c>
      <c r="B59" s="3" t="s">
        <v>266</v>
      </c>
      <c r="C59" s="3" t="s">
        <v>127</v>
      </c>
      <c r="D59" s="6" t="s">
        <v>218</v>
      </c>
      <c r="E59" s="5">
        <f>E60</f>
        <v>18000</v>
      </c>
      <c r="F59" s="5">
        <f>F60</f>
        <v>17085.37</v>
      </c>
      <c r="G59" s="13">
        <f t="shared" si="5"/>
        <v>94.918722222222215</v>
      </c>
      <c r="H59" s="14">
        <f t="shared" si="6"/>
        <v>-914.63000000000102</v>
      </c>
    </row>
    <row r="60" spans="1:8" ht="78.75" outlineLevel="4" x14ac:dyDescent="0.2">
      <c r="A60" s="10">
        <f t="shared" si="2"/>
        <v>47</v>
      </c>
      <c r="B60" s="3" t="s">
        <v>108</v>
      </c>
      <c r="C60" s="3" t="s">
        <v>128</v>
      </c>
      <c r="D60" s="4" t="s">
        <v>129</v>
      </c>
      <c r="E60" s="5">
        <v>18000</v>
      </c>
      <c r="F60" s="5">
        <v>17085.37</v>
      </c>
      <c r="G60" s="13">
        <f t="shared" si="5"/>
        <v>94.918722222222215</v>
      </c>
      <c r="H60" s="14">
        <f t="shared" si="6"/>
        <v>-914.63000000000102</v>
      </c>
    </row>
    <row r="61" spans="1:8" ht="119.25" customHeight="1" outlineLevel="4" x14ac:dyDescent="0.2">
      <c r="A61" s="10">
        <f t="shared" si="2"/>
        <v>48</v>
      </c>
      <c r="B61" s="17" t="s">
        <v>266</v>
      </c>
      <c r="C61" s="17" t="s">
        <v>310</v>
      </c>
      <c r="D61" s="4" t="s">
        <v>312</v>
      </c>
      <c r="E61" s="5">
        <f>E62</f>
        <v>25100</v>
      </c>
      <c r="F61" s="5">
        <f>F62</f>
        <v>25086.69</v>
      </c>
      <c r="G61" s="13">
        <v>0</v>
      </c>
      <c r="H61" s="14">
        <f t="shared" si="6"/>
        <v>-13.31000000000131</v>
      </c>
    </row>
    <row r="62" spans="1:8" ht="111.75" customHeight="1" outlineLevel="4" x14ac:dyDescent="0.2">
      <c r="A62" s="10">
        <f t="shared" si="2"/>
        <v>49</v>
      </c>
      <c r="B62" s="17" t="s">
        <v>108</v>
      </c>
      <c r="C62" s="17" t="s">
        <v>311</v>
      </c>
      <c r="D62" s="4" t="s">
        <v>313</v>
      </c>
      <c r="E62" s="5">
        <v>25100</v>
      </c>
      <c r="F62" s="5">
        <v>25086.69</v>
      </c>
      <c r="G62" s="13">
        <v>0</v>
      </c>
      <c r="H62" s="14">
        <f t="shared" si="6"/>
        <v>-13.31000000000131</v>
      </c>
    </row>
    <row r="63" spans="1:8" ht="36" customHeight="1" x14ac:dyDescent="0.25">
      <c r="A63" s="10">
        <f t="shared" si="2"/>
        <v>50</v>
      </c>
      <c r="B63" s="3" t="s">
        <v>266</v>
      </c>
      <c r="C63" s="3" t="s">
        <v>147</v>
      </c>
      <c r="D63" s="27" t="s">
        <v>352</v>
      </c>
      <c r="E63" s="19">
        <f>E64</f>
        <v>61103.09</v>
      </c>
      <c r="F63" s="19">
        <f>F64</f>
        <v>61077.48</v>
      </c>
      <c r="G63" s="13">
        <f t="shared" si="5"/>
        <v>99.958087226030642</v>
      </c>
      <c r="H63" s="14">
        <f t="shared" si="6"/>
        <v>-25.609999999993306</v>
      </c>
    </row>
    <row r="64" spans="1:8" ht="15.75" x14ac:dyDescent="0.2">
      <c r="A64" s="10">
        <f t="shared" si="2"/>
        <v>51</v>
      </c>
      <c r="B64" s="3" t="s">
        <v>146</v>
      </c>
      <c r="C64" s="3" t="s">
        <v>148</v>
      </c>
      <c r="D64" s="4" t="s">
        <v>219</v>
      </c>
      <c r="E64" s="5">
        <f>E65+E66</f>
        <v>61103.09</v>
      </c>
      <c r="F64" s="5">
        <f>F65+F66</f>
        <v>61077.48</v>
      </c>
      <c r="G64" s="13">
        <f t="shared" si="5"/>
        <v>99.958087226030642</v>
      </c>
      <c r="H64" s="14">
        <f t="shared" si="6"/>
        <v>-25.609999999993306</v>
      </c>
    </row>
    <row r="65" spans="1:8" ht="31.5" x14ac:dyDescent="0.2">
      <c r="A65" s="10">
        <f t="shared" si="2"/>
        <v>52</v>
      </c>
      <c r="B65" s="3" t="s">
        <v>146</v>
      </c>
      <c r="C65" s="3" t="s">
        <v>149</v>
      </c>
      <c r="D65" s="4" t="s">
        <v>150</v>
      </c>
      <c r="E65" s="5">
        <v>47253.09</v>
      </c>
      <c r="F65" s="5">
        <v>47245.98</v>
      </c>
      <c r="G65" s="13">
        <f t="shared" si="5"/>
        <v>99.984953364954563</v>
      </c>
      <c r="H65" s="14">
        <f t="shared" si="6"/>
        <v>-7.1099999999933061</v>
      </c>
    </row>
    <row r="66" spans="1:8" ht="15.75" x14ac:dyDescent="0.2">
      <c r="A66" s="10">
        <f t="shared" si="2"/>
        <v>53</v>
      </c>
      <c r="B66" s="3" t="s">
        <v>146</v>
      </c>
      <c r="C66" s="3" t="s">
        <v>151</v>
      </c>
      <c r="D66" s="4" t="s">
        <v>220</v>
      </c>
      <c r="E66" s="5">
        <f>E67+E68</f>
        <v>13850</v>
      </c>
      <c r="F66" s="5">
        <f>F67+F68</f>
        <v>13831.499999999998</v>
      </c>
      <c r="G66" s="13">
        <f t="shared" si="5"/>
        <v>99.866425992779767</v>
      </c>
      <c r="H66" s="14">
        <f t="shared" si="6"/>
        <v>-18.500000000001819</v>
      </c>
    </row>
    <row r="67" spans="1:8" ht="15.75" x14ac:dyDescent="0.2">
      <c r="A67" s="10">
        <f t="shared" si="2"/>
        <v>54</v>
      </c>
      <c r="B67" s="3" t="s">
        <v>146</v>
      </c>
      <c r="C67" s="3" t="s">
        <v>152</v>
      </c>
      <c r="D67" s="4" t="s">
        <v>153</v>
      </c>
      <c r="E67" s="5">
        <v>-12050</v>
      </c>
      <c r="F67" s="5">
        <v>-12045.19</v>
      </c>
      <c r="G67" s="13">
        <f t="shared" si="5"/>
        <v>99.960082987551871</v>
      </c>
      <c r="H67" s="14">
        <f t="shared" si="6"/>
        <v>4.8099999999994907</v>
      </c>
    </row>
    <row r="68" spans="1:8" ht="21.75" customHeight="1" x14ac:dyDescent="0.2">
      <c r="A68" s="10">
        <f t="shared" si="2"/>
        <v>55</v>
      </c>
      <c r="B68" s="28" t="s">
        <v>146</v>
      </c>
      <c r="C68" s="28" t="s">
        <v>353</v>
      </c>
      <c r="D68" s="4" t="s">
        <v>354</v>
      </c>
      <c r="E68" s="5">
        <v>25900</v>
      </c>
      <c r="F68" s="5">
        <v>25876.69</v>
      </c>
      <c r="G68" s="13">
        <f t="shared" si="5"/>
        <v>99.91</v>
      </c>
      <c r="H68" s="14">
        <f t="shared" si="6"/>
        <v>-23.31000000000131</v>
      </c>
    </row>
    <row r="69" spans="1:8" ht="31.5" outlineLevel="1" x14ac:dyDescent="0.2">
      <c r="A69" s="10">
        <f t="shared" si="2"/>
        <v>56</v>
      </c>
      <c r="B69" s="3" t="s">
        <v>266</v>
      </c>
      <c r="C69" s="3" t="s">
        <v>13</v>
      </c>
      <c r="D69" s="4" t="s">
        <v>267</v>
      </c>
      <c r="E69" s="19">
        <f>E70+E73</f>
        <v>5915799.54</v>
      </c>
      <c r="F69" s="19">
        <f>F70+F73</f>
        <v>5892475</v>
      </c>
      <c r="G69" s="13">
        <f t="shared" si="5"/>
        <v>99.605724638871038</v>
      </c>
      <c r="H69" s="14">
        <f t="shared" si="6"/>
        <v>-23324.540000000037</v>
      </c>
    </row>
    <row r="70" spans="1:8" ht="15.75" outlineLevel="1" x14ac:dyDescent="0.2">
      <c r="A70" s="10">
        <f t="shared" si="2"/>
        <v>57</v>
      </c>
      <c r="B70" s="3" t="s">
        <v>154</v>
      </c>
      <c r="C70" s="3" t="s">
        <v>155</v>
      </c>
      <c r="D70" s="4" t="s">
        <v>221</v>
      </c>
      <c r="E70" s="5">
        <f>E71</f>
        <v>4337050</v>
      </c>
      <c r="F70" s="5">
        <f>F71</f>
        <v>4314170.03</v>
      </c>
      <c r="G70" s="13">
        <f t="shared" si="5"/>
        <v>99.472453165169881</v>
      </c>
      <c r="H70" s="14">
        <f t="shared" si="6"/>
        <v>-22879.969999999739</v>
      </c>
    </row>
    <row r="71" spans="1:8" ht="15.75" outlineLevel="1" x14ac:dyDescent="0.2">
      <c r="A71" s="10">
        <f t="shared" si="2"/>
        <v>58</v>
      </c>
      <c r="B71" s="3" t="s">
        <v>154</v>
      </c>
      <c r="C71" s="3" t="s">
        <v>156</v>
      </c>
      <c r="D71" s="4" t="s">
        <v>222</v>
      </c>
      <c r="E71" s="5">
        <f>E72</f>
        <v>4337050</v>
      </c>
      <c r="F71" s="5">
        <f>F72</f>
        <v>4314170.03</v>
      </c>
      <c r="G71" s="13">
        <f t="shared" si="5"/>
        <v>99.472453165169881</v>
      </c>
      <c r="H71" s="14">
        <f t="shared" si="6"/>
        <v>-22879.969999999739</v>
      </c>
    </row>
    <row r="72" spans="1:8" ht="31.5" outlineLevel="1" x14ac:dyDescent="0.2">
      <c r="A72" s="10">
        <f t="shared" si="2"/>
        <v>59</v>
      </c>
      <c r="B72" s="18" t="s">
        <v>154</v>
      </c>
      <c r="C72" s="3" t="s">
        <v>157</v>
      </c>
      <c r="D72" s="4" t="s">
        <v>223</v>
      </c>
      <c r="E72" s="5">
        <v>4337050</v>
      </c>
      <c r="F72" s="5">
        <v>4314170.03</v>
      </c>
      <c r="G72" s="13">
        <f t="shared" si="5"/>
        <v>99.472453165169881</v>
      </c>
      <c r="H72" s="14">
        <f t="shared" si="6"/>
        <v>-22879.969999999739</v>
      </c>
    </row>
    <row r="73" spans="1:8" ht="31.5" outlineLevel="2" x14ac:dyDescent="0.2">
      <c r="A73" s="10">
        <f t="shared" si="2"/>
        <v>60</v>
      </c>
      <c r="B73" s="3" t="s">
        <v>266</v>
      </c>
      <c r="C73" s="3" t="s">
        <v>14</v>
      </c>
      <c r="D73" s="4" t="s">
        <v>12</v>
      </c>
      <c r="E73" s="19">
        <f>E74+E76</f>
        <v>1578749.54</v>
      </c>
      <c r="F73" s="19">
        <f>F74+F76</f>
        <v>1578304.97</v>
      </c>
      <c r="G73" s="13">
        <f t="shared" si="5"/>
        <v>99.971840371842632</v>
      </c>
      <c r="H73" s="14">
        <f t="shared" si="6"/>
        <v>-444.57000000006519</v>
      </c>
    </row>
    <row r="74" spans="1:8" ht="31.5" outlineLevel="2" x14ac:dyDescent="0.2">
      <c r="A74" s="10">
        <f t="shared" si="2"/>
        <v>61</v>
      </c>
      <c r="B74" s="3" t="s">
        <v>266</v>
      </c>
      <c r="C74" s="3" t="s">
        <v>131</v>
      </c>
      <c r="D74" s="4" t="s">
        <v>268</v>
      </c>
      <c r="E74" s="5">
        <f>E75</f>
        <v>1550000</v>
      </c>
      <c r="F74" s="5">
        <f>F75</f>
        <v>1549555.43</v>
      </c>
      <c r="G74" s="13">
        <f t="shared" si="5"/>
        <v>99.971318064516126</v>
      </c>
      <c r="H74" s="14">
        <f t="shared" si="6"/>
        <v>-444.57000000006519</v>
      </c>
    </row>
    <row r="75" spans="1:8" ht="47.25" outlineLevel="2" x14ac:dyDescent="0.2">
      <c r="A75" s="10">
        <f t="shared" si="2"/>
        <v>62</v>
      </c>
      <c r="B75" s="3" t="s">
        <v>108</v>
      </c>
      <c r="C75" s="3" t="s">
        <v>132</v>
      </c>
      <c r="D75" s="4" t="s">
        <v>130</v>
      </c>
      <c r="E75" s="5">
        <v>1550000</v>
      </c>
      <c r="F75" s="5">
        <v>1549555.43</v>
      </c>
      <c r="G75" s="13">
        <f t="shared" si="5"/>
        <v>99.971318064516126</v>
      </c>
      <c r="H75" s="14">
        <f t="shared" si="6"/>
        <v>-444.57000000006519</v>
      </c>
    </row>
    <row r="76" spans="1:8" ht="15.75" outlineLevel="2" x14ac:dyDescent="0.25">
      <c r="A76" s="10">
        <f t="shared" si="2"/>
        <v>63</v>
      </c>
      <c r="B76" s="22" t="s">
        <v>266</v>
      </c>
      <c r="C76" s="22" t="s">
        <v>338</v>
      </c>
      <c r="D76" s="23" t="s">
        <v>340</v>
      </c>
      <c r="E76" s="5">
        <f>E77</f>
        <v>28749.54</v>
      </c>
      <c r="F76" s="5">
        <f>F77</f>
        <v>28749.54</v>
      </c>
      <c r="G76" s="13">
        <f t="shared" si="5"/>
        <v>100</v>
      </c>
      <c r="H76" s="14">
        <f t="shared" si="6"/>
        <v>0</v>
      </c>
    </row>
    <row r="77" spans="1:8" ht="36" customHeight="1" outlineLevel="2" x14ac:dyDescent="0.2">
      <c r="A77" s="10">
        <f t="shared" si="2"/>
        <v>64</v>
      </c>
      <c r="B77" s="22" t="s">
        <v>108</v>
      </c>
      <c r="C77" s="22" t="s">
        <v>339</v>
      </c>
      <c r="D77" s="4" t="s">
        <v>12</v>
      </c>
      <c r="E77" s="5">
        <v>28749.54</v>
      </c>
      <c r="F77" s="5">
        <v>28749.54</v>
      </c>
      <c r="G77" s="13">
        <f t="shared" si="5"/>
        <v>100</v>
      </c>
      <c r="H77" s="14">
        <f t="shared" si="6"/>
        <v>0</v>
      </c>
    </row>
    <row r="78" spans="1:8" ht="31.5" outlineLevel="7" x14ac:dyDescent="0.2">
      <c r="A78" s="10">
        <f t="shared" si="2"/>
        <v>65</v>
      </c>
      <c r="B78" s="3" t="s">
        <v>266</v>
      </c>
      <c r="C78" s="3" t="s">
        <v>133</v>
      </c>
      <c r="D78" s="4" t="s">
        <v>224</v>
      </c>
      <c r="E78" s="19">
        <f>E79</f>
        <v>232615</v>
      </c>
      <c r="F78" s="19">
        <f>F79</f>
        <v>229418.77</v>
      </c>
      <c r="G78" s="13">
        <f t="shared" ref="G78:G116" si="7">F78/E78*100</f>
        <v>98.625957053500414</v>
      </c>
      <c r="H78" s="14">
        <f t="shared" ref="H78:H116" si="8">F78-E78</f>
        <v>-3196.2300000000105</v>
      </c>
    </row>
    <row r="79" spans="1:8" ht="31.5" outlineLevel="7" x14ac:dyDescent="0.2">
      <c r="A79" s="10">
        <v>66</v>
      </c>
      <c r="B79" s="3" t="s">
        <v>266</v>
      </c>
      <c r="C79" s="3" t="s">
        <v>134</v>
      </c>
      <c r="D79" s="4" t="s">
        <v>225</v>
      </c>
      <c r="E79" s="19">
        <f>E80+E83</f>
        <v>232615</v>
      </c>
      <c r="F79" s="19">
        <f>F80+F83</f>
        <v>229418.77</v>
      </c>
      <c r="G79" s="13">
        <f t="shared" si="7"/>
        <v>98.625957053500414</v>
      </c>
      <c r="H79" s="14">
        <f t="shared" si="8"/>
        <v>-3196.2300000000105</v>
      </c>
    </row>
    <row r="80" spans="1:8" ht="31.5" outlineLevel="7" x14ac:dyDescent="0.2">
      <c r="A80" s="10">
        <f t="shared" ref="A80:A137" si="9">A79+1</f>
        <v>67</v>
      </c>
      <c r="B80" s="3" t="s">
        <v>266</v>
      </c>
      <c r="C80" s="3" t="s">
        <v>135</v>
      </c>
      <c r="D80" s="4" t="s">
        <v>226</v>
      </c>
      <c r="E80" s="5">
        <f>E81+E82</f>
        <v>217000</v>
      </c>
      <c r="F80" s="5">
        <f>F81+F82</f>
        <v>213806.71</v>
      </c>
      <c r="G80" s="13">
        <f t="shared" si="7"/>
        <v>98.528437788018437</v>
      </c>
      <c r="H80" s="14">
        <f t="shared" si="8"/>
        <v>-3193.2900000000081</v>
      </c>
    </row>
    <row r="81" spans="1:8" ht="63" outlineLevel="7" x14ac:dyDescent="0.2">
      <c r="A81" s="10">
        <f t="shared" si="9"/>
        <v>68</v>
      </c>
      <c r="B81" s="3" t="s">
        <v>108</v>
      </c>
      <c r="C81" s="3" t="s">
        <v>136</v>
      </c>
      <c r="D81" s="4" t="s">
        <v>137</v>
      </c>
      <c r="E81" s="5">
        <v>162000</v>
      </c>
      <c r="F81" s="5">
        <v>161302.03</v>
      </c>
      <c r="G81" s="13">
        <f t="shared" si="7"/>
        <v>99.56915432098765</v>
      </c>
      <c r="H81" s="14">
        <f t="shared" si="8"/>
        <v>-697.97000000000116</v>
      </c>
    </row>
    <row r="82" spans="1:8" ht="47.25" outlineLevel="7" x14ac:dyDescent="0.2">
      <c r="A82" s="10">
        <f t="shared" si="9"/>
        <v>69</v>
      </c>
      <c r="B82" s="3" t="s">
        <v>108</v>
      </c>
      <c r="C82" s="3" t="s">
        <v>138</v>
      </c>
      <c r="D82" s="4" t="s">
        <v>139</v>
      </c>
      <c r="E82" s="5">
        <v>55000</v>
      </c>
      <c r="F82" s="5">
        <v>52504.68</v>
      </c>
      <c r="G82" s="13">
        <f t="shared" si="7"/>
        <v>95.463054545454554</v>
      </c>
      <c r="H82" s="14">
        <f t="shared" si="8"/>
        <v>-2495.3199999999997</v>
      </c>
    </row>
    <row r="83" spans="1:8" ht="47.25" outlineLevel="2" x14ac:dyDescent="0.2">
      <c r="A83" s="10">
        <f t="shared" si="9"/>
        <v>70</v>
      </c>
      <c r="B83" s="3" t="s">
        <v>266</v>
      </c>
      <c r="C83" s="3" t="s">
        <v>140</v>
      </c>
      <c r="D83" s="4" t="s">
        <v>269</v>
      </c>
      <c r="E83" s="5">
        <f>E84</f>
        <v>15615</v>
      </c>
      <c r="F83" s="5">
        <f>F84</f>
        <v>15612.06</v>
      </c>
      <c r="G83" s="13">
        <f t="shared" si="7"/>
        <v>99.981171950048036</v>
      </c>
      <c r="H83" s="14">
        <f t="shared" si="8"/>
        <v>-2.9400000000005093</v>
      </c>
    </row>
    <row r="84" spans="1:8" ht="63" outlineLevel="3" x14ac:dyDescent="0.2">
      <c r="A84" s="10">
        <f t="shared" si="9"/>
        <v>71</v>
      </c>
      <c r="B84" s="3" t="s">
        <v>108</v>
      </c>
      <c r="C84" s="3" t="s">
        <v>142</v>
      </c>
      <c r="D84" s="4" t="s">
        <v>141</v>
      </c>
      <c r="E84" s="5">
        <v>15615</v>
      </c>
      <c r="F84" s="5">
        <v>15612.06</v>
      </c>
      <c r="G84" s="13">
        <f t="shared" si="7"/>
        <v>99.981171950048036</v>
      </c>
      <c r="H84" s="14">
        <f t="shared" si="8"/>
        <v>-2.9400000000005093</v>
      </c>
    </row>
    <row r="85" spans="1:8" ht="15.75" outlineLevel="4" x14ac:dyDescent="0.2">
      <c r="A85" s="10">
        <f t="shared" si="9"/>
        <v>72</v>
      </c>
      <c r="B85" s="3" t="s">
        <v>266</v>
      </c>
      <c r="C85" s="3" t="s">
        <v>3</v>
      </c>
      <c r="D85" s="4" t="s">
        <v>227</v>
      </c>
      <c r="E85" s="19">
        <f>E86+E110+E112+E115</f>
        <v>2570375.42</v>
      </c>
      <c r="F85" s="19">
        <f>F86+F110+F112+F115</f>
        <v>2566276.7599999998</v>
      </c>
      <c r="G85" s="13">
        <f t="shared" si="7"/>
        <v>99.840542359372535</v>
      </c>
      <c r="H85" s="14">
        <f t="shared" si="8"/>
        <v>-4098.660000000149</v>
      </c>
    </row>
    <row r="86" spans="1:8" ht="47.25" outlineLevel="4" x14ac:dyDescent="0.2">
      <c r="A86" s="10">
        <f t="shared" si="9"/>
        <v>73</v>
      </c>
      <c r="B86" s="3" t="s">
        <v>266</v>
      </c>
      <c r="C86" s="3" t="s">
        <v>4</v>
      </c>
      <c r="D86" s="4" t="s">
        <v>270</v>
      </c>
      <c r="E86" s="19">
        <f>E87+E90+E93+E96+E98+E101+E107+E104+E103+E99</f>
        <v>445440</v>
      </c>
      <c r="F86" s="19">
        <f>F87+F90+F93+F96+F98+F101+F107+F104+F103+F99</f>
        <v>441329.42999999993</v>
      </c>
      <c r="G86" s="13">
        <f t="shared" si="7"/>
        <v>99.07718884698275</v>
      </c>
      <c r="H86" s="14">
        <f t="shared" si="8"/>
        <v>-4110.5700000000652</v>
      </c>
    </row>
    <row r="87" spans="1:8" ht="63" outlineLevel="3" x14ac:dyDescent="0.2">
      <c r="A87" s="10">
        <f t="shared" si="9"/>
        <v>74</v>
      </c>
      <c r="B87" s="15" t="s">
        <v>266</v>
      </c>
      <c r="C87" s="3" t="s">
        <v>228</v>
      </c>
      <c r="D87" s="6" t="s">
        <v>271</v>
      </c>
      <c r="E87" s="5">
        <f>E88+E89</f>
        <v>23200</v>
      </c>
      <c r="F87" s="5">
        <f>F88+F89</f>
        <v>23223.33</v>
      </c>
      <c r="G87" s="13">
        <f t="shared" si="7"/>
        <v>100.1005603448276</v>
      </c>
      <c r="H87" s="14">
        <f t="shared" si="8"/>
        <v>23.330000000001746</v>
      </c>
    </row>
    <row r="88" spans="1:8" ht="94.5" outlineLevel="4" x14ac:dyDescent="0.2">
      <c r="A88" s="10">
        <f t="shared" si="9"/>
        <v>75</v>
      </c>
      <c r="B88" s="3" t="s">
        <v>1</v>
      </c>
      <c r="C88" s="3" t="s">
        <v>5</v>
      </c>
      <c r="D88" s="6" t="s">
        <v>6</v>
      </c>
      <c r="E88" s="5">
        <v>12050</v>
      </c>
      <c r="F88" s="5">
        <v>12073.33</v>
      </c>
      <c r="G88" s="13">
        <f t="shared" si="7"/>
        <v>100.19360995850622</v>
      </c>
      <c r="H88" s="14">
        <f t="shared" si="8"/>
        <v>23.329999999999927</v>
      </c>
    </row>
    <row r="89" spans="1:8" ht="94.5" outlineLevel="1" x14ac:dyDescent="0.2">
      <c r="A89" s="10">
        <f t="shared" si="9"/>
        <v>76</v>
      </c>
      <c r="B89" s="17" t="s">
        <v>193</v>
      </c>
      <c r="C89" s="17" t="s">
        <v>5</v>
      </c>
      <c r="D89" s="6" t="s">
        <v>6</v>
      </c>
      <c r="E89" s="5">
        <v>11150</v>
      </c>
      <c r="F89" s="5">
        <v>11150</v>
      </c>
      <c r="G89" s="13">
        <f t="shared" si="7"/>
        <v>100</v>
      </c>
      <c r="H89" s="14">
        <f t="shared" si="8"/>
        <v>0</v>
      </c>
    </row>
    <row r="90" spans="1:8" ht="78.75" outlineLevel="2" x14ac:dyDescent="0.2">
      <c r="A90" s="10">
        <f t="shared" si="9"/>
        <v>77</v>
      </c>
      <c r="B90" s="15" t="s">
        <v>266</v>
      </c>
      <c r="C90" s="3" t="s">
        <v>272</v>
      </c>
      <c r="D90" s="6" t="s">
        <v>273</v>
      </c>
      <c r="E90" s="5">
        <f>E91+E92</f>
        <v>68275</v>
      </c>
      <c r="F90" s="5">
        <f>F91+F92</f>
        <v>65236.420000000006</v>
      </c>
      <c r="G90" s="13">
        <f t="shared" si="7"/>
        <v>95.549498352251931</v>
      </c>
      <c r="H90" s="14">
        <f t="shared" si="8"/>
        <v>-3038.5799999999945</v>
      </c>
    </row>
    <row r="91" spans="1:8" ht="110.25" outlineLevel="2" x14ac:dyDescent="0.2">
      <c r="A91" s="10">
        <f t="shared" si="9"/>
        <v>78</v>
      </c>
      <c r="B91" s="3" t="s">
        <v>1</v>
      </c>
      <c r="C91" s="3" t="s">
        <v>9</v>
      </c>
      <c r="D91" s="6" t="s">
        <v>10</v>
      </c>
      <c r="E91" s="5">
        <v>7775</v>
      </c>
      <c r="F91" s="5">
        <v>7778.44</v>
      </c>
      <c r="G91" s="13">
        <f t="shared" si="7"/>
        <v>100.04424437299035</v>
      </c>
      <c r="H91" s="14">
        <f t="shared" si="8"/>
        <v>3.4399999999995998</v>
      </c>
    </row>
    <row r="92" spans="1:8" ht="110.25" outlineLevel="3" x14ac:dyDescent="0.2">
      <c r="A92" s="10">
        <f t="shared" si="9"/>
        <v>79</v>
      </c>
      <c r="B92" s="3" t="s">
        <v>193</v>
      </c>
      <c r="C92" s="3" t="s">
        <v>9</v>
      </c>
      <c r="D92" s="6" t="s">
        <v>10</v>
      </c>
      <c r="E92" s="5">
        <v>60500</v>
      </c>
      <c r="F92" s="5">
        <v>57457.98</v>
      </c>
      <c r="G92" s="13">
        <f t="shared" si="7"/>
        <v>94.971867768595047</v>
      </c>
      <c r="H92" s="14">
        <f t="shared" si="8"/>
        <v>-3042.0199999999968</v>
      </c>
    </row>
    <row r="93" spans="1:8" ht="87.75" customHeight="1" outlineLevel="3" x14ac:dyDescent="0.2">
      <c r="A93" s="10">
        <f t="shared" si="9"/>
        <v>80</v>
      </c>
      <c r="B93" s="3" t="s">
        <v>266</v>
      </c>
      <c r="C93" s="3" t="s">
        <v>274</v>
      </c>
      <c r="D93" s="6" t="s">
        <v>275</v>
      </c>
      <c r="E93" s="5">
        <f>E94+E95</f>
        <v>24215</v>
      </c>
      <c r="F93" s="5">
        <f>F94+F95</f>
        <v>24216.37</v>
      </c>
      <c r="G93" s="13">
        <f t="shared" si="7"/>
        <v>100.0056576502168</v>
      </c>
      <c r="H93" s="14">
        <f t="shared" si="8"/>
        <v>1.3699999999989814</v>
      </c>
    </row>
    <row r="94" spans="1:8" ht="94.5" outlineLevel="7" x14ac:dyDescent="0.2">
      <c r="A94" s="10">
        <f t="shared" si="9"/>
        <v>81</v>
      </c>
      <c r="B94" s="17" t="s">
        <v>1</v>
      </c>
      <c r="C94" s="17" t="s">
        <v>194</v>
      </c>
      <c r="D94" s="6" t="s">
        <v>195</v>
      </c>
      <c r="E94" s="5">
        <v>2000</v>
      </c>
      <c r="F94" s="5">
        <v>2000</v>
      </c>
      <c r="G94" s="13">
        <f t="shared" si="7"/>
        <v>100</v>
      </c>
      <c r="H94" s="14">
        <f t="shared" si="8"/>
        <v>0</v>
      </c>
    </row>
    <row r="95" spans="1:8" ht="94.5" outlineLevel="2" x14ac:dyDescent="0.2">
      <c r="A95" s="10">
        <f t="shared" si="9"/>
        <v>82</v>
      </c>
      <c r="B95" s="3" t="s">
        <v>193</v>
      </c>
      <c r="C95" s="3" t="s">
        <v>194</v>
      </c>
      <c r="D95" s="6" t="s">
        <v>195</v>
      </c>
      <c r="E95" s="5">
        <v>22215</v>
      </c>
      <c r="F95" s="5">
        <v>22216.37</v>
      </c>
      <c r="G95" s="13">
        <f t="shared" si="7"/>
        <v>100.00616700427638</v>
      </c>
      <c r="H95" s="14">
        <f t="shared" si="8"/>
        <v>1.3699999999989814</v>
      </c>
    </row>
    <row r="96" spans="1:8" ht="63" outlineLevel="7" x14ac:dyDescent="0.2">
      <c r="A96" s="10">
        <f t="shared" si="9"/>
        <v>83</v>
      </c>
      <c r="B96" s="3" t="s">
        <v>266</v>
      </c>
      <c r="C96" s="3" t="s">
        <v>276</v>
      </c>
      <c r="D96" s="6" t="s">
        <v>277</v>
      </c>
      <c r="E96" s="5">
        <f>E97</f>
        <v>20000</v>
      </c>
      <c r="F96" s="5">
        <f>F97</f>
        <v>20000</v>
      </c>
      <c r="G96" s="13">
        <f t="shared" si="7"/>
        <v>100</v>
      </c>
      <c r="H96" s="14">
        <f t="shared" si="8"/>
        <v>0</v>
      </c>
    </row>
    <row r="97" spans="1:8" ht="94.5" outlineLevel="7" x14ac:dyDescent="0.2">
      <c r="A97" s="10">
        <f t="shared" si="9"/>
        <v>84</v>
      </c>
      <c r="B97" s="3" t="s">
        <v>193</v>
      </c>
      <c r="C97" s="3" t="s">
        <v>196</v>
      </c>
      <c r="D97" s="6" t="s">
        <v>197</v>
      </c>
      <c r="E97" s="5">
        <v>20000</v>
      </c>
      <c r="F97" s="5">
        <v>20000</v>
      </c>
      <c r="G97" s="13">
        <f t="shared" si="7"/>
        <v>100</v>
      </c>
      <c r="H97" s="14">
        <f t="shared" si="8"/>
        <v>0</v>
      </c>
    </row>
    <row r="98" spans="1:8" ht="78.75" outlineLevel="7" x14ac:dyDescent="0.2">
      <c r="A98" s="10">
        <f t="shared" si="9"/>
        <v>85</v>
      </c>
      <c r="B98" s="3" t="s">
        <v>193</v>
      </c>
      <c r="C98" s="3" t="s">
        <v>198</v>
      </c>
      <c r="D98" s="6" t="s">
        <v>278</v>
      </c>
      <c r="E98" s="5">
        <f>E100</f>
        <v>1650</v>
      </c>
      <c r="F98" s="5">
        <f>F100</f>
        <v>1650</v>
      </c>
      <c r="G98" s="13">
        <f t="shared" si="7"/>
        <v>100</v>
      </c>
      <c r="H98" s="14">
        <f t="shared" si="8"/>
        <v>0</v>
      </c>
    </row>
    <row r="99" spans="1:8" ht="106.5" customHeight="1" outlineLevel="7" x14ac:dyDescent="0.2">
      <c r="A99" s="10">
        <v>86</v>
      </c>
      <c r="B99" s="33" t="s">
        <v>193</v>
      </c>
      <c r="C99" s="33" t="s">
        <v>393</v>
      </c>
      <c r="D99" s="6" t="s">
        <v>394</v>
      </c>
      <c r="E99" s="5">
        <v>45000</v>
      </c>
      <c r="F99" s="5">
        <v>45000</v>
      </c>
      <c r="G99" s="13">
        <v>100</v>
      </c>
      <c r="H99" s="14">
        <f t="shared" si="8"/>
        <v>0</v>
      </c>
    </row>
    <row r="100" spans="1:8" ht="126" outlineLevel="7" x14ac:dyDescent="0.2">
      <c r="A100" s="10">
        <v>87</v>
      </c>
      <c r="B100" s="3" t="s">
        <v>193</v>
      </c>
      <c r="C100" s="3" t="s">
        <v>198</v>
      </c>
      <c r="D100" s="6" t="s">
        <v>199</v>
      </c>
      <c r="E100" s="5">
        <v>1650</v>
      </c>
      <c r="F100" s="5">
        <v>1650</v>
      </c>
      <c r="G100" s="13">
        <f t="shared" si="7"/>
        <v>100</v>
      </c>
      <c r="H100" s="14">
        <f t="shared" si="8"/>
        <v>0</v>
      </c>
    </row>
    <row r="101" spans="1:8" ht="63" outlineLevel="7" x14ac:dyDescent="0.2">
      <c r="A101" s="10">
        <f t="shared" si="9"/>
        <v>88</v>
      </c>
      <c r="B101" s="3" t="s">
        <v>266</v>
      </c>
      <c r="C101" s="3" t="s">
        <v>279</v>
      </c>
      <c r="D101" s="6" t="s">
        <v>280</v>
      </c>
      <c r="E101" s="5">
        <f>E102</f>
        <v>7350</v>
      </c>
      <c r="F101" s="5">
        <f>F102</f>
        <v>7357.61</v>
      </c>
      <c r="G101" s="13">
        <f t="shared" si="7"/>
        <v>100.10353741496598</v>
      </c>
      <c r="H101" s="14">
        <f t="shared" si="8"/>
        <v>7.6099999999996726</v>
      </c>
    </row>
    <row r="102" spans="1:8" ht="94.5" outlineLevel="7" x14ac:dyDescent="0.2">
      <c r="A102" s="10">
        <f t="shared" si="9"/>
        <v>89</v>
      </c>
      <c r="B102" s="3" t="s">
        <v>193</v>
      </c>
      <c r="C102" s="3" t="s">
        <v>200</v>
      </c>
      <c r="D102" s="6" t="s">
        <v>201</v>
      </c>
      <c r="E102" s="5">
        <v>7350</v>
      </c>
      <c r="F102" s="5">
        <v>7357.61</v>
      </c>
      <c r="G102" s="13">
        <f t="shared" si="7"/>
        <v>100.10353741496598</v>
      </c>
      <c r="H102" s="14">
        <f t="shared" si="8"/>
        <v>7.6099999999996726</v>
      </c>
    </row>
    <row r="103" spans="1:8" ht="101.25" customHeight="1" outlineLevel="7" x14ac:dyDescent="0.2">
      <c r="A103" s="10">
        <v>90</v>
      </c>
      <c r="B103" s="33" t="s">
        <v>193</v>
      </c>
      <c r="C103" s="33" t="s">
        <v>391</v>
      </c>
      <c r="D103" s="6" t="s">
        <v>392</v>
      </c>
      <c r="E103" s="5">
        <v>6750</v>
      </c>
      <c r="F103" s="5">
        <v>6750</v>
      </c>
      <c r="G103" s="13">
        <f t="shared" si="7"/>
        <v>100</v>
      </c>
      <c r="H103" s="14">
        <f t="shared" si="8"/>
        <v>0</v>
      </c>
    </row>
    <row r="104" spans="1:8" ht="63" outlineLevel="7" x14ac:dyDescent="0.2">
      <c r="A104" s="10">
        <v>91</v>
      </c>
      <c r="B104" s="3" t="s">
        <v>266</v>
      </c>
      <c r="C104" s="3" t="s">
        <v>281</v>
      </c>
      <c r="D104" s="6" t="s">
        <v>282</v>
      </c>
      <c r="E104" s="19">
        <f>E105+E106</f>
        <v>112000</v>
      </c>
      <c r="F104" s="19">
        <f>F105+F106</f>
        <v>112268.24</v>
      </c>
      <c r="G104" s="13">
        <f t="shared" si="7"/>
        <v>100.23950000000002</v>
      </c>
      <c r="H104" s="14">
        <f t="shared" si="8"/>
        <v>268.24000000000524</v>
      </c>
    </row>
    <row r="105" spans="1:8" ht="78.75" outlineLevel="7" x14ac:dyDescent="0.2">
      <c r="A105" s="10">
        <f t="shared" si="9"/>
        <v>92</v>
      </c>
      <c r="B105" s="28" t="s">
        <v>355</v>
      </c>
      <c r="C105" s="28" t="s">
        <v>202</v>
      </c>
      <c r="D105" s="6" t="s">
        <v>203</v>
      </c>
      <c r="E105" s="19">
        <v>5000</v>
      </c>
      <c r="F105" s="19">
        <v>5000</v>
      </c>
      <c r="G105" s="13">
        <f t="shared" si="7"/>
        <v>100</v>
      </c>
      <c r="H105" s="14">
        <f t="shared" si="8"/>
        <v>0</v>
      </c>
    </row>
    <row r="106" spans="1:8" ht="78.75" outlineLevel="7" x14ac:dyDescent="0.2">
      <c r="A106" s="10">
        <f t="shared" si="9"/>
        <v>93</v>
      </c>
      <c r="B106" s="17" t="s">
        <v>193</v>
      </c>
      <c r="C106" s="17" t="s">
        <v>202</v>
      </c>
      <c r="D106" s="6" t="s">
        <v>203</v>
      </c>
      <c r="E106" s="5">
        <v>107000</v>
      </c>
      <c r="F106" s="5">
        <v>107268.24</v>
      </c>
      <c r="G106" s="13">
        <f t="shared" si="7"/>
        <v>100.25069158878506</v>
      </c>
      <c r="H106" s="14">
        <f t="shared" si="8"/>
        <v>268.24000000000524</v>
      </c>
    </row>
    <row r="107" spans="1:8" ht="78.75" outlineLevel="7" x14ac:dyDescent="0.2">
      <c r="A107" s="10">
        <f t="shared" si="9"/>
        <v>94</v>
      </c>
      <c r="B107" s="15" t="s">
        <v>266</v>
      </c>
      <c r="C107" s="3" t="s">
        <v>230</v>
      </c>
      <c r="D107" s="6" t="s">
        <v>231</v>
      </c>
      <c r="E107" s="5">
        <f>E108+E109</f>
        <v>137000</v>
      </c>
      <c r="F107" s="5">
        <f>F108+F109</f>
        <v>135627.46</v>
      </c>
      <c r="G107" s="13">
        <f t="shared" si="7"/>
        <v>98.99814598540145</v>
      </c>
      <c r="H107" s="14">
        <f t="shared" si="8"/>
        <v>-1372.5400000000081</v>
      </c>
    </row>
    <row r="108" spans="1:8" ht="94.5" outlineLevel="7" x14ac:dyDescent="0.2">
      <c r="A108" s="10">
        <f t="shared" si="9"/>
        <v>95</v>
      </c>
      <c r="B108" s="15" t="s">
        <v>1</v>
      </c>
      <c r="C108" s="3" t="s">
        <v>7</v>
      </c>
      <c r="D108" s="6" t="s">
        <v>8</v>
      </c>
      <c r="E108" s="5">
        <v>2000</v>
      </c>
      <c r="F108" s="5">
        <v>2001.22</v>
      </c>
      <c r="G108" s="13">
        <f t="shared" si="7"/>
        <v>100.06100000000001</v>
      </c>
      <c r="H108" s="14">
        <f t="shared" si="8"/>
        <v>1.2200000000000273</v>
      </c>
    </row>
    <row r="109" spans="1:8" ht="94.5" outlineLevel="7" x14ac:dyDescent="0.2">
      <c r="A109" s="10">
        <v>96</v>
      </c>
      <c r="B109" s="3" t="s">
        <v>193</v>
      </c>
      <c r="C109" s="3" t="s">
        <v>7</v>
      </c>
      <c r="D109" s="6" t="s">
        <v>8</v>
      </c>
      <c r="E109" s="5">
        <v>135000</v>
      </c>
      <c r="F109" s="5">
        <v>133626.23999999999</v>
      </c>
      <c r="G109" s="13">
        <f t="shared" si="7"/>
        <v>98.982399999999998</v>
      </c>
      <c r="H109" s="14">
        <f t="shared" si="8"/>
        <v>-1373.7600000000093</v>
      </c>
    </row>
    <row r="110" spans="1:8" ht="126" outlineLevel="7" x14ac:dyDescent="0.2">
      <c r="A110" s="10">
        <f t="shared" si="9"/>
        <v>97</v>
      </c>
      <c r="B110" s="16" t="s">
        <v>266</v>
      </c>
      <c r="C110" s="16" t="s">
        <v>283</v>
      </c>
      <c r="D110" s="4" t="s">
        <v>284</v>
      </c>
      <c r="E110" s="5">
        <f>E111</f>
        <v>172600</v>
      </c>
      <c r="F110" s="5">
        <f>F111</f>
        <v>172595.42</v>
      </c>
      <c r="G110" s="13">
        <v>0</v>
      </c>
      <c r="H110" s="14">
        <f t="shared" ref="H110" si="10">F110-E110</f>
        <v>-4.5799999999871943</v>
      </c>
    </row>
    <row r="111" spans="1:8" ht="63" outlineLevel="3" x14ac:dyDescent="0.2">
      <c r="A111" s="10">
        <f t="shared" si="9"/>
        <v>98</v>
      </c>
      <c r="B111" s="3" t="s">
        <v>108</v>
      </c>
      <c r="C111" s="3" t="s">
        <v>285</v>
      </c>
      <c r="D111" s="4" t="s">
        <v>286</v>
      </c>
      <c r="E111" s="5">
        <v>172600</v>
      </c>
      <c r="F111" s="5">
        <v>172595.42</v>
      </c>
      <c r="G111" s="13">
        <v>0</v>
      </c>
      <c r="H111" s="14">
        <f t="shared" si="8"/>
        <v>-4.5799999999871943</v>
      </c>
    </row>
    <row r="112" spans="1:8" ht="31.5" outlineLevel="7" x14ac:dyDescent="0.2">
      <c r="A112" s="10">
        <v>99</v>
      </c>
      <c r="B112" s="28" t="s">
        <v>266</v>
      </c>
      <c r="C112" s="28" t="s">
        <v>356</v>
      </c>
      <c r="D112" s="29" t="s">
        <v>357</v>
      </c>
      <c r="E112" s="5">
        <f>E113+E114</f>
        <v>17735.419999999998</v>
      </c>
      <c r="F112" s="5">
        <f>F113+F114</f>
        <v>17735.059999999998</v>
      </c>
      <c r="G112" s="13">
        <f t="shared" ref="G112" si="11">F112/E112*100</f>
        <v>99.997970163661194</v>
      </c>
      <c r="H112" s="14">
        <f t="shared" ref="H112" si="12">F112-E112</f>
        <v>-0.36000000000058208</v>
      </c>
    </row>
    <row r="113" spans="1:8" ht="78.75" outlineLevel="7" x14ac:dyDescent="0.2">
      <c r="A113" s="10">
        <f t="shared" si="9"/>
        <v>100</v>
      </c>
      <c r="B113" s="28" t="s">
        <v>108</v>
      </c>
      <c r="C113" s="28" t="s">
        <v>390</v>
      </c>
      <c r="D113" s="24" t="s">
        <v>358</v>
      </c>
      <c r="E113" s="5">
        <v>17750</v>
      </c>
      <c r="F113" s="5">
        <v>17749.64</v>
      </c>
      <c r="G113" s="13">
        <f t="shared" ref="G113" si="13">F113/E113*100</f>
        <v>99.997971830985904</v>
      </c>
      <c r="H113" s="14">
        <f t="shared" ref="H113" si="14">F113-E113</f>
        <v>-0.36000000000058208</v>
      </c>
    </row>
    <row r="114" spans="1:8" ht="144.75" customHeight="1" outlineLevel="7" x14ac:dyDescent="0.2">
      <c r="A114" s="10">
        <f>A113+1</f>
        <v>101</v>
      </c>
      <c r="B114" s="28" t="s">
        <v>359</v>
      </c>
      <c r="C114" s="28" t="s">
        <v>361</v>
      </c>
      <c r="D114" s="24" t="s">
        <v>360</v>
      </c>
      <c r="E114" s="5">
        <v>-14.58</v>
      </c>
      <c r="F114" s="5">
        <v>-14.58</v>
      </c>
      <c r="G114" s="13">
        <f t="shared" ref="G114" si="15">F114/E114*100</f>
        <v>100</v>
      </c>
      <c r="H114" s="14">
        <f t="shared" ref="H114" si="16">F114-E114</f>
        <v>0</v>
      </c>
    </row>
    <row r="115" spans="1:8" ht="15.75" outlineLevel="7" x14ac:dyDescent="0.25">
      <c r="A115" s="10">
        <f t="shared" si="9"/>
        <v>102</v>
      </c>
      <c r="B115" s="15" t="s">
        <v>266</v>
      </c>
      <c r="C115" s="3" t="s">
        <v>287</v>
      </c>
      <c r="D115" s="23" t="s">
        <v>229</v>
      </c>
      <c r="E115" s="5">
        <f>E116</f>
        <v>1934600</v>
      </c>
      <c r="F115" s="5">
        <f>F116</f>
        <v>1934616.85</v>
      </c>
      <c r="G115" s="13">
        <f t="shared" si="7"/>
        <v>100.00087098108136</v>
      </c>
      <c r="H115" s="14">
        <f t="shared" si="8"/>
        <v>16.850000000093132</v>
      </c>
    </row>
    <row r="116" spans="1:8" ht="114.75" customHeight="1" outlineLevel="7" x14ac:dyDescent="0.2">
      <c r="A116" s="10">
        <f t="shared" si="9"/>
        <v>103</v>
      </c>
      <c r="B116" s="15" t="s">
        <v>143</v>
      </c>
      <c r="C116" s="3" t="s">
        <v>145</v>
      </c>
      <c r="D116" s="29" t="s">
        <v>144</v>
      </c>
      <c r="E116" s="5">
        <v>1934600</v>
      </c>
      <c r="F116" s="5">
        <v>1934616.85</v>
      </c>
      <c r="G116" s="13">
        <f t="shared" si="7"/>
        <v>100.00087098108136</v>
      </c>
      <c r="H116" s="14">
        <f t="shared" si="8"/>
        <v>16.850000000093132</v>
      </c>
    </row>
    <row r="117" spans="1:8" ht="24.75" customHeight="1" outlineLevel="7" x14ac:dyDescent="0.2">
      <c r="A117" s="10">
        <v>104</v>
      </c>
      <c r="B117" s="33" t="s">
        <v>266</v>
      </c>
      <c r="C117" s="33" t="s">
        <v>396</v>
      </c>
      <c r="D117" s="31" t="s">
        <v>395</v>
      </c>
      <c r="E117" s="5">
        <f>E118</f>
        <v>250</v>
      </c>
      <c r="F117" s="5">
        <f>F118</f>
        <v>250</v>
      </c>
      <c r="G117" s="13">
        <v>100</v>
      </c>
      <c r="H117" s="14">
        <v>0</v>
      </c>
    </row>
    <row r="118" spans="1:8" ht="21" customHeight="1" outlineLevel="7" x14ac:dyDescent="0.2">
      <c r="A118" s="10">
        <v>105</v>
      </c>
      <c r="B118" s="33" t="s">
        <v>11</v>
      </c>
      <c r="C118" s="33" t="s">
        <v>398</v>
      </c>
      <c r="D118" s="29" t="s">
        <v>397</v>
      </c>
      <c r="E118" s="5">
        <f>E119</f>
        <v>250</v>
      </c>
      <c r="F118" s="5">
        <f>F119</f>
        <v>250</v>
      </c>
      <c r="G118" s="13">
        <v>100</v>
      </c>
      <c r="H118" s="14">
        <v>0</v>
      </c>
    </row>
    <row r="119" spans="1:8" ht="33" customHeight="1" outlineLevel="7" x14ac:dyDescent="0.25">
      <c r="A119" s="10">
        <v>106</v>
      </c>
      <c r="B119" s="33" t="s">
        <v>11</v>
      </c>
      <c r="C119" s="33" t="s">
        <v>400</v>
      </c>
      <c r="D119" s="23" t="s">
        <v>399</v>
      </c>
      <c r="E119" s="5">
        <v>250</v>
      </c>
      <c r="F119" s="5">
        <v>250</v>
      </c>
      <c r="G119" s="13">
        <f t="shared" ref="G119" si="17">F119/E119*100</f>
        <v>100</v>
      </c>
      <c r="H119" s="14">
        <v>0</v>
      </c>
    </row>
    <row r="120" spans="1:8" ht="34.5" customHeight="1" outlineLevel="7" x14ac:dyDescent="0.2">
      <c r="A120" s="10">
        <v>107</v>
      </c>
      <c r="B120" s="18" t="s">
        <v>266</v>
      </c>
      <c r="C120" s="3" t="s">
        <v>15</v>
      </c>
      <c r="D120" s="25" t="s">
        <v>232</v>
      </c>
      <c r="E120" s="19">
        <f>E121+E217+E220+E224</f>
        <v>1068614332.2700001</v>
      </c>
      <c r="F120" s="19">
        <f>F121+F217+F220+F224</f>
        <v>1055283152.0300001</v>
      </c>
      <c r="G120" s="13">
        <f t="shared" ref="G120:G142" si="18">F120/E120*100</f>
        <v>98.752479745271486</v>
      </c>
      <c r="H120" s="14">
        <f t="shared" ref="H120:H142" si="19">F120-E120</f>
        <v>-13331180.24000001</v>
      </c>
    </row>
    <row r="121" spans="1:8" ht="47.25" outlineLevel="7" x14ac:dyDescent="0.2">
      <c r="A121" s="10">
        <f t="shared" si="9"/>
        <v>108</v>
      </c>
      <c r="B121" s="3" t="s">
        <v>266</v>
      </c>
      <c r="C121" s="3" t="s">
        <v>16</v>
      </c>
      <c r="D121" s="4" t="s">
        <v>233</v>
      </c>
      <c r="E121" s="19">
        <f>E122+E131+E159+E185</f>
        <v>1071516862.49</v>
      </c>
      <c r="F121" s="19">
        <f>F122+F131+F159+F185</f>
        <v>1058185682.25</v>
      </c>
      <c r="G121" s="13">
        <f t="shared" si="18"/>
        <v>98.755859034357997</v>
      </c>
      <c r="H121" s="14">
        <f t="shared" si="19"/>
        <v>-13331180.24000001</v>
      </c>
    </row>
    <row r="122" spans="1:8" ht="38.25" customHeight="1" outlineLevel="7" x14ac:dyDescent="0.2">
      <c r="A122" s="10">
        <f t="shared" si="9"/>
        <v>109</v>
      </c>
      <c r="B122" s="3" t="s">
        <v>266</v>
      </c>
      <c r="C122" s="3" t="s">
        <v>17</v>
      </c>
      <c r="D122" s="4" t="s">
        <v>234</v>
      </c>
      <c r="E122" s="5">
        <f>E123+E125+E127</f>
        <v>502606400</v>
      </c>
      <c r="F122" s="5">
        <f>F123+F125+F127</f>
        <v>502606400</v>
      </c>
      <c r="G122" s="13">
        <f t="shared" si="18"/>
        <v>100</v>
      </c>
      <c r="H122" s="14">
        <f t="shared" si="19"/>
        <v>0</v>
      </c>
    </row>
    <row r="123" spans="1:8" ht="30.75" customHeight="1" outlineLevel="7" x14ac:dyDescent="0.2">
      <c r="A123" s="10">
        <f t="shared" si="9"/>
        <v>110</v>
      </c>
      <c r="B123" s="3" t="s">
        <v>266</v>
      </c>
      <c r="C123" s="3" t="s">
        <v>18</v>
      </c>
      <c r="D123" s="4" t="s">
        <v>288</v>
      </c>
      <c r="E123" s="5">
        <f>E124</f>
        <v>228622400</v>
      </c>
      <c r="F123" s="5">
        <f>F124</f>
        <v>228622400</v>
      </c>
      <c r="G123" s="13">
        <f t="shared" si="18"/>
        <v>100</v>
      </c>
      <c r="H123" s="14">
        <f t="shared" si="19"/>
        <v>0</v>
      </c>
    </row>
    <row r="124" spans="1:8" ht="31.5" outlineLevel="7" x14ac:dyDescent="0.2">
      <c r="A124" s="10">
        <f t="shared" si="9"/>
        <v>111</v>
      </c>
      <c r="B124" s="3" t="s">
        <v>11</v>
      </c>
      <c r="C124" s="3" t="s">
        <v>20</v>
      </c>
      <c r="D124" s="4" t="s">
        <v>19</v>
      </c>
      <c r="E124" s="5">
        <v>228622400</v>
      </c>
      <c r="F124" s="5">
        <v>228622400</v>
      </c>
      <c r="G124" s="13">
        <f t="shared" si="18"/>
        <v>100</v>
      </c>
      <c r="H124" s="14">
        <f t="shared" si="19"/>
        <v>0</v>
      </c>
    </row>
    <row r="125" spans="1:8" ht="31.5" outlineLevel="7" x14ac:dyDescent="0.2">
      <c r="A125" s="10">
        <f t="shared" si="9"/>
        <v>112</v>
      </c>
      <c r="B125" s="3" t="s">
        <v>266</v>
      </c>
      <c r="C125" s="3" t="s">
        <v>21</v>
      </c>
      <c r="D125" s="4" t="s">
        <v>289</v>
      </c>
      <c r="E125" s="5">
        <f>E126</f>
        <v>161091500</v>
      </c>
      <c r="F125" s="5">
        <f>F126</f>
        <v>161091500</v>
      </c>
      <c r="G125" s="13">
        <f t="shared" si="18"/>
        <v>100</v>
      </c>
      <c r="H125" s="14">
        <f t="shared" si="19"/>
        <v>0</v>
      </c>
    </row>
    <row r="126" spans="1:8" ht="31.5" outlineLevel="7" x14ac:dyDescent="0.2">
      <c r="A126" s="10">
        <f t="shared" si="9"/>
        <v>113</v>
      </c>
      <c r="B126" s="3" t="s">
        <v>11</v>
      </c>
      <c r="C126" s="3" t="s">
        <v>23</v>
      </c>
      <c r="D126" s="4" t="s">
        <v>22</v>
      </c>
      <c r="E126" s="5">
        <v>161091500</v>
      </c>
      <c r="F126" s="5">
        <v>161091500</v>
      </c>
      <c r="G126" s="13">
        <f t="shared" si="18"/>
        <v>100</v>
      </c>
      <c r="H126" s="14">
        <f t="shared" si="19"/>
        <v>0</v>
      </c>
    </row>
    <row r="127" spans="1:8" ht="15.75" outlineLevel="7" x14ac:dyDescent="0.2">
      <c r="A127" s="10">
        <f t="shared" si="9"/>
        <v>114</v>
      </c>
      <c r="B127" s="3" t="s">
        <v>266</v>
      </c>
      <c r="C127" s="3" t="s">
        <v>24</v>
      </c>
      <c r="D127" s="4" t="s">
        <v>235</v>
      </c>
      <c r="E127" s="5">
        <f>E128</f>
        <v>112892500</v>
      </c>
      <c r="F127" s="5">
        <f>F128</f>
        <v>112892500</v>
      </c>
      <c r="G127" s="13">
        <f t="shared" si="18"/>
        <v>100</v>
      </c>
      <c r="H127" s="14">
        <f t="shared" si="19"/>
        <v>0</v>
      </c>
    </row>
    <row r="128" spans="1:8" ht="15.75" outlineLevel="7" x14ac:dyDescent="0.2">
      <c r="A128" s="10">
        <f t="shared" si="9"/>
        <v>115</v>
      </c>
      <c r="B128" s="3" t="s">
        <v>266</v>
      </c>
      <c r="C128" s="3" t="s">
        <v>25</v>
      </c>
      <c r="D128" s="4" t="s">
        <v>236</v>
      </c>
      <c r="E128" s="5">
        <f>E129+E130</f>
        <v>112892500</v>
      </c>
      <c r="F128" s="5">
        <f>F129+F130</f>
        <v>112892500</v>
      </c>
      <c r="G128" s="13">
        <f t="shared" si="18"/>
        <v>100</v>
      </c>
      <c r="H128" s="14">
        <f t="shared" si="19"/>
        <v>0</v>
      </c>
    </row>
    <row r="129" spans="1:8" ht="94.5" x14ac:dyDescent="0.2">
      <c r="A129" s="10">
        <f t="shared" si="9"/>
        <v>116</v>
      </c>
      <c r="B129" s="18" t="s">
        <v>11</v>
      </c>
      <c r="C129" s="3" t="s">
        <v>26</v>
      </c>
      <c r="D129" s="6" t="s">
        <v>27</v>
      </c>
      <c r="E129" s="5">
        <v>55399800</v>
      </c>
      <c r="F129" s="5">
        <v>55399800</v>
      </c>
      <c r="G129" s="13">
        <f t="shared" si="18"/>
        <v>100</v>
      </c>
      <c r="H129" s="14">
        <f t="shared" si="19"/>
        <v>0</v>
      </c>
    </row>
    <row r="130" spans="1:8" ht="47.25" outlineLevel="1" x14ac:dyDescent="0.2">
      <c r="A130" s="10">
        <f t="shared" si="9"/>
        <v>117</v>
      </c>
      <c r="B130" s="3" t="s">
        <v>11</v>
      </c>
      <c r="C130" s="3" t="s">
        <v>28</v>
      </c>
      <c r="D130" s="4" t="s">
        <v>29</v>
      </c>
      <c r="E130" s="5">
        <v>57492700</v>
      </c>
      <c r="F130" s="5">
        <v>57492700</v>
      </c>
      <c r="G130" s="13">
        <f t="shared" si="18"/>
        <v>100</v>
      </c>
      <c r="H130" s="14">
        <f t="shared" si="19"/>
        <v>0</v>
      </c>
    </row>
    <row r="131" spans="1:8" ht="31.5" outlineLevel="2" x14ac:dyDescent="0.2">
      <c r="A131" s="10">
        <f t="shared" si="9"/>
        <v>118</v>
      </c>
      <c r="B131" s="3" t="s">
        <v>11</v>
      </c>
      <c r="C131" s="3" t="s">
        <v>30</v>
      </c>
      <c r="D131" s="4" t="s">
        <v>237</v>
      </c>
      <c r="E131" s="19">
        <f>E132+E134+E136+E140+E138</f>
        <v>76465329.359999999</v>
      </c>
      <c r="F131" s="19">
        <f>F132+F134+F136+F140+F138</f>
        <v>74901047.900000006</v>
      </c>
      <c r="G131" s="13">
        <f t="shared" si="18"/>
        <v>97.954260482374522</v>
      </c>
      <c r="H131" s="21">
        <f t="shared" si="19"/>
        <v>-1564281.4599999934</v>
      </c>
    </row>
    <row r="132" spans="1:8" ht="63" outlineLevel="3" x14ac:dyDescent="0.2">
      <c r="A132" s="10">
        <v>119</v>
      </c>
      <c r="B132" s="3" t="s">
        <v>266</v>
      </c>
      <c r="C132" s="3" t="s">
        <v>290</v>
      </c>
      <c r="D132" s="6" t="s">
        <v>291</v>
      </c>
      <c r="E132" s="5">
        <f>E133</f>
        <v>6308010</v>
      </c>
      <c r="F132" s="5">
        <f>F133</f>
        <v>6131819.6100000003</v>
      </c>
      <c r="G132" s="13">
        <f t="shared" si="18"/>
        <v>97.206878397466085</v>
      </c>
      <c r="H132" s="21">
        <f t="shared" si="19"/>
        <v>-176190.38999999966</v>
      </c>
    </row>
    <row r="133" spans="1:8" ht="78.75" outlineLevel="4" x14ac:dyDescent="0.2">
      <c r="A133" s="10">
        <f t="shared" si="9"/>
        <v>120</v>
      </c>
      <c r="B133" s="3" t="s">
        <v>11</v>
      </c>
      <c r="C133" s="3" t="s">
        <v>31</v>
      </c>
      <c r="D133" s="6" t="s">
        <v>292</v>
      </c>
      <c r="E133" s="5">
        <v>6308010</v>
      </c>
      <c r="F133" s="5">
        <v>6131819.6100000003</v>
      </c>
      <c r="G133" s="13">
        <f t="shared" si="18"/>
        <v>97.206878397466085</v>
      </c>
      <c r="H133" s="21">
        <f t="shared" si="19"/>
        <v>-176190.38999999966</v>
      </c>
    </row>
    <row r="134" spans="1:8" ht="31.5" outlineLevel="2" x14ac:dyDescent="0.2">
      <c r="A134" s="10">
        <f t="shared" si="9"/>
        <v>121</v>
      </c>
      <c r="B134" s="17" t="s">
        <v>266</v>
      </c>
      <c r="C134" s="17" t="s">
        <v>315</v>
      </c>
      <c r="D134" s="4" t="s">
        <v>317</v>
      </c>
      <c r="E134" s="5">
        <f>E135</f>
        <v>874400</v>
      </c>
      <c r="F134" s="5">
        <f>F135</f>
        <v>874400</v>
      </c>
      <c r="G134" s="13">
        <f t="shared" si="18"/>
        <v>100</v>
      </c>
      <c r="H134" s="14">
        <f t="shared" si="19"/>
        <v>0</v>
      </c>
    </row>
    <row r="135" spans="1:8" ht="47.25" outlineLevel="3" x14ac:dyDescent="0.2">
      <c r="A135" s="10">
        <f t="shared" si="9"/>
        <v>122</v>
      </c>
      <c r="B135" s="17" t="s">
        <v>11</v>
      </c>
      <c r="C135" s="17" t="s">
        <v>314</v>
      </c>
      <c r="D135" s="4" t="s">
        <v>316</v>
      </c>
      <c r="E135" s="5">
        <v>874400</v>
      </c>
      <c r="F135" s="5">
        <v>874400</v>
      </c>
      <c r="G135" s="13">
        <f t="shared" si="18"/>
        <v>100</v>
      </c>
      <c r="H135" s="14">
        <f t="shared" si="19"/>
        <v>0</v>
      </c>
    </row>
    <row r="136" spans="1:8" ht="15.75" outlineLevel="3" x14ac:dyDescent="0.2">
      <c r="A136" s="10">
        <f t="shared" si="9"/>
        <v>123</v>
      </c>
      <c r="B136" s="3" t="s">
        <v>266</v>
      </c>
      <c r="C136" s="3" t="s">
        <v>32</v>
      </c>
      <c r="D136" s="4" t="s">
        <v>293</v>
      </c>
      <c r="E136" s="5">
        <f>E137</f>
        <v>146600</v>
      </c>
      <c r="F136" s="5">
        <f>F137</f>
        <v>146600</v>
      </c>
      <c r="G136" s="13">
        <f t="shared" si="18"/>
        <v>100</v>
      </c>
      <c r="H136" s="14">
        <f t="shared" si="19"/>
        <v>0</v>
      </c>
    </row>
    <row r="137" spans="1:8" ht="42.75" customHeight="1" outlineLevel="7" x14ac:dyDescent="0.2">
      <c r="A137" s="10">
        <f t="shared" si="9"/>
        <v>124</v>
      </c>
      <c r="B137" s="3" t="s">
        <v>11</v>
      </c>
      <c r="C137" s="3" t="s">
        <v>33</v>
      </c>
      <c r="D137" s="4" t="s">
        <v>294</v>
      </c>
      <c r="E137" s="5">
        <v>146600</v>
      </c>
      <c r="F137" s="5">
        <v>146600</v>
      </c>
      <c r="G137" s="13">
        <f t="shared" si="18"/>
        <v>100</v>
      </c>
      <c r="H137" s="14">
        <f t="shared" si="19"/>
        <v>0</v>
      </c>
    </row>
    <row r="138" spans="1:8" ht="38.25" customHeight="1" outlineLevel="7" x14ac:dyDescent="0.2">
      <c r="A138" s="10">
        <v>125</v>
      </c>
      <c r="B138" s="34" t="s">
        <v>266</v>
      </c>
      <c r="C138" s="34" t="s">
        <v>402</v>
      </c>
      <c r="D138" s="24" t="s">
        <v>404</v>
      </c>
      <c r="E138" s="5">
        <f>E139</f>
        <v>11203400</v>
      </c>
      <c r="F138" s="5">
        <f>F139</f>
        <v>11203400</v>
      </c>
      <c r="G138" s="13">
        <f t="shared" si="18"/>
        <v>100</v>
      </c>
      <c r="H138" s="14">
        <f t="shared" si="19"/>
        <v>0</v>
      </c>
    </row>
    <row r="139" spans="1:8" ht="40.5" customHeight="1" outlineLevel="7" x14ac:dyDescent="0.2">
      <c r="A139" s="10">
        <v>126</v>
      </c>
      <c r="B139" s="34" t="s">
        <v>11</v>
      </c>
      <c r="C139" s="34" t="s">
        <v>403</v>
      </c>
      <c r="D139" s="24" t="s">
        <v>405</v>
      </c>
      <c r="E139" s="5">
        <v>11203400</v>
      </c>
      <c r="F139" s="5">
        <v>11203400</v>
      </c>
      <c r="G139" s="13">
        <f t="shared" si="18"/>
        <v>100</v>
      </c>
      <c r="H139" s="14">
        <f t="shared" si="19"/>
        <v>0</v>
      </c>
    </row>
    <row r="140" spans="1:8" ht="15.75" outlineLevel="4" x14ac:dyDescent="0.2">
      <c r="A140" s="10">
        <v>127</v>
      </c>
      <c r="B140" s="3" t="s">
        <v>266</v>
      </c>
      <c r="C140" s="3" t="s">
        <v>34</v>
      </c>
      <c r="D140" s="4" t="s">
        <v>238</v>
      </c>
      <c r="E140" s="5">
        <f>E141</f>
        <v>57932919.359999999</v>
      </c>
      <c r="F140" s="5">
        <f>F141</f>
        <v>56544828.289999999</v>
      </c>
      <c r="G140" s="13">
        <f t="shared" si="18"/>
        <v>97.60396837353511</v>
      </c>
      <c r="H140" s="14">
        <f t="shared" si="19"/>
        <v>-1388091.0700000003</v>
      </c>
    </row>
    <row r="141" spans="1:8" ht="41.25" customHeight="1" outlineLevel="4" x14ac:dyDescent="0.2">
      <c r="A141" s="10">
        <f t="shared" ref="A141:A206" si="20">A140+1</f>
        <v>128</v>
      </c>
      <c r="B141" s="3" t="s">
        <v>11</v>
      </c>
      <c r="C141" s="3" t="s">
        <v>35</v>
      </c>
      <c r="D141" s="4" t="s">
        <v>239</v>
      </c>
      <c r="E141" s="5">
        <f>E142+E144+E146+E147+E149+E151+E153+E154+E155+E156+E157+E158+E143+E145+E148+E150+E152</f>
        <v>57932919.359999999</v>
      </c>
      <c r="F141" s="5">
        <f>F142+F144+F146+F147+F149+F151+F153+F154+F155+F156+F157+F158+F143+F145+F148+F150+F152</f>
        <v>56544828.289999999</v>
      </c>
      <c r="G141" s="13">
        <f t="shared" si="18"/>
        <v>97.60396837353511</v>
      </c>
      <c r="H141" s="14">
        <f t="shared" si="19"/>
        <v>-1388091.0700000003</v>
      </c>
    </row>
    <row r="142" spans="1:8" ht="47.25" outlineLevel="7" x14ac:dyDescent="0.2">
      <c r="A142" s="10">
        <f t="shared" si="20"/>
        <v>129</v>
      </c>
      <c r="B142" s="3" t="s">
        <v>11</v>
      </c>
      <c r="C142" s="3" t="s">
        <v>406</v>
      </c>
      <c r="D142" s="4" t="s">
        <v>407</v>
      </c>
      <c r="E142" s="5">
        <v>358297.39</v>
      </c>
      <c r="F142" s="5">
        <v>358297.39</v>
      </c>
      <c r="G142" s="13">
        <f t="shared" si="18"/>
        <v>100</v>
      </c>
      <c r="H142" s="14">
        <f t="shared" si="19"/>
        <v>0</v>
      </c>
    </row>
    <row r="143" spans="1:8" ht="91.5" customHeight="1" outlineLevel="7" x14ac:dyDescent="0.2">
      <c r="A143" s="10">
        <v>130</v>
      </c>
      <c r="B143" s="34" t="s">
        <v>11</v>
      </c>
      <c r="C143" s="34" t="s">
        <v>408</v>
      </c>
      <c r="D143" s="4" t="s">
        <v>409</v>
      </c>
      <c r="E143" s="5">
        <v>12362478</v>
      </c>
      <c r="F143" s="5">
        <v>12362478</v>
      </c>
      <c r="G143" s="13">
        <f t="shared" ref="G143" si="21">F143/E143*100</f>
        <v>100</v>
      </c>
      <c r="H143" s="14">
        <f t="shared" ref="H143" si="22">F143-E143</f>
        <v>0</v>
      </c>
    </row>
    <row r="144" spans="1:8" ht="63" outlineLevel="3" x14ac:dyDescent="0.2">
      <c r="A144" s="10">
        <v>131</v>
      </c>
      <c r="B144" s="3" t="s">
        <v>11</v>
      </c>
      <c r="C144" s="3" t="s">
        <v>36</v>
      </c>
      <c r="D144" s="4" t="s">
        <v>37</v>
      </c>
      <c r="E144" s="5">
        <v>347600</v>
      </c>
      <c r="F144" s="5">
        <v>347600</v>
      </c>
      <c r="G144" s="13">
        <f t="shared" ref="G144:G182" si="23">F144/E144*100</f>
        <v>100</v>
      </c>
      <c r="H144" s="21">
        <f t="shared" ref="H144:H182" si="24">F144-E144</f>
        <v>0</v>
      </c>
    </row>
    <row r="145" spans="1:8" ht="128.25" customHeight="1" outlineLevel="3" x14ac:dyDescent="0.2">
      <c r="A145" s="10">
        <v>132</v>
      </c>
      <c r="B145" s="34" t="s">
        <v>11</v>
      </c>
      <c r="C145" s="34" t="s">
        <v>410</v>
      </c>
      <c r="D145" s="4" t="s">
        <v>411</v>
      </c>
      <c r="E145" s="5">
        <v>8811000</v>
      </c>
      <c r="F145" s="5">
        <v>8811000</v>
      </c>
      <c r="G145" s="13">
        <f t="shared" si="23"/>
        <v>100</v>
      </c>
      <c r="H145" s="21">
        <f t="shared" si="24"/>
        <v>0</v>
      </c>
    </row>
    <row r="146" spans="1:8" ht="31.5" outlineLevel="7" x14ac:dyDescent="0.2">
      <c r="A146" s="10">
        <v>133</v>
      </c>
      <c r="B146" s="22" t="s">
        <v>11</v>
      </c>
      <c r="C146" s="22" t="s">
        <v>341</v>
      </c>
      <c r="D146" s="4" t="s">
        <v>342</v>
      </c>
      <c r="E146" s="5">
        <v>810900</v>
      </c>
      <c r="F146" s="5">
        <v>810900</v>
      </c>
      <c r="G146" s="13">
        <f t="shared" si="23"/>
        <v>100</v>
      </c>
      <c r="H146" s="21">
        <f t="shared" si="24"/>
        <v>0</v>
      </c>
    </row>
    <row r="147" spans="1:8" ht="141.75" outlineLevel="3" x14ac:dyDescent="0.2">
      <c r="A147" s="10">
        <f t="shared" si="20"/>
        <v>134</v>
      </c>
      <c r="B147" s="3" t="s">
        <v>11</v>
      </c>
      <c r="C147" s="3" t="s">
        <v>318</v>
      </c>
      <c r="D147" s="4" t="s">
        <v>319</v>
      </c>
      <c r="E147" s="5">
        <v>370000</v>
      </c>
      <c r="F147" s="5">
        <v>370000</v>
      </c>
      <c r="G147" s="13">
        <f t="shared" si="23"/>
        <v>100</v>
      </c>
      <c r="H147" s="14">
        <f t="shared" si="24"/>
        <v>0</v>
      </c>
    </row>
    <row r="148" spans="1:8" ht="62.25" customHeight="1" outlineLevel="3" x14ac:dyDescent="0.2">
      <c r="A148" s="10">
        <v>135</v>
      </c>
      <c r="B148" s="34" t="s">
        <v>11</v>
      </c>
      <c r="C148" s="34" t="s">
        <v>412</v>
      </c>
      <c r="D148" s="4" t="s">
        <v>413</v>
      </c>
      <c r="E148" s="5">
        <v>1290851.1000000001</v>
      </c>
      <c r="F148" s="5">
        <v>1290851.1000000001</v>
      </c>
      <c r="G148" s="13">
        <f t="shared" si="23"/>
        <v>100</v>
      </c>
      <c r="H148" s="14">
        <f t="shared" si="24"/>
        <v>0</v>
      </c>
    </row>
    <row r="149" spans="1:8" ht="31.5" outlineLevel="3" x14ac:dyDescent="0.2">
      <c r="A149" s="10">
        <v>136</v>
      </c>
      <c r="B149" s="3" t="s">
        <v>11</v>
      </c>
      <c r="C149" s="3" t="s">
        <v>38</v>
      </c>
      <c r="D149" s="4" t="s">
        <v>39</v>
      </c>
      <c r="E149" s="5">
        <v>183800</v>
      </c>
      <c r="F149" s="5">
        <v>183800</v>
      </c>
      <c r="G149" s="13">
        <f t="shared" si="23"/>
        <v>100</v>
      </c>
      <c r="H149" s="14">
        <f t="shared" si="24"/>
        <v>0</v>
      </c>
    </row>
    <row r="150" spans="1:8" ht="69" customHeight="1" outlineLevel="3" x14ac:dyDescent="0.2">
      <c r="A150" s="10">
        <v>137</v>
      </c>
      <c r="B150" s="34" t="s">
        <v>11</v>
      </c>
      <c r="C150" s="34" t="s">
        <v>414</v>
      </c>
      <c r="D150" s="4" t="s">
        <v>415</v>
      </c>
      <c r="E150" s="5">
        <v>2811520</v>
      </c>
      <c r="F150" s="5">
        <v>2811520</v>
      </c>
      <c r="G150" s="13">
        <f t="shared" si="23"/>
        <v>100</v>
      </c>
      <c r="H150" s="14">
        <f t="shared" si="24"/>
        <v>0</v>
      </c>
    </row>
    <row r="151" spans="1:8" ht="57" customHeight="1" outlineLevel="7" x14ac:dyDescent="0.2">
      <c r="A151" s="10">
        <v>138</v>
      </c>
      <c r="B151" s="3" t="s">
        <v>11</v>
      </c>
      <c r="C151" s="3" t="s">
        <v>40</v>
      </c>
      <c r="D151" s="4" t="s">
        <v>41</v>
      </c>
      <c r="E151" s="5">
        <v>2295000</v>
      </c>
      <c r="F151" s="5">
        <v>2295000</v>
      </c>
      <c r="G151" s="13">
        <f t="shared" si="23"/>
        <v>100</v>
      </c>
      <c r="H151" s="14">
        <f t="shared" si="24"/>
        <v>0</v>
      </c>
    </row>
    <row r="152" spans="1:8" ht="57" customHeight="1" outlineLevel="7" x14ac:dyDescent="0.2">
      <c r="A152" s="10">
        <v>139</v>
      </c>
      <c r="B152" s="34" t="s">
        <v>11</v>
      </c>
      <c r="C152" s="34" t="s">
        <v>416</v>
      </c>
      <c r="D152" s="4" t="s">
        <v>417</v>
      </c>
      <c r="E152" s="5">
        <v>13714568</v>
      </c>
      <c r="F152" s="5">
        <v>13215376.93</v>
      </c>
      <c r="G152" s="13">
        <f t="shared" si="23"/>
        <v>96.360140035034277</v>
      </c>
      <c r="H152" s="21">
        <f t="shared" si="24"/>
        <v>-499191.0700000003</v>
      </c>
    </row>
    <row r="153" spans="1:8" ht="48.75" customHeight="1" outlineLevel="7" x14ac:dyDescent="0.2">
      <c r="A153" s="10">
        <v>140</v>
      </c>
      <c r="B153" s="28" t="s">
        <v>11</v>
      </c>
      <c r="C153" s="28" t="s">
        <v>362</v>
      </c>
      <c r="D153" s="4" t="s">
        <v>363</v>
      </c>
      <c r="E153" s="5">
        <v>912000</v>
      </c>
      <c r="F153" s="5">
        <v>912000</v>
      </c>
      <c r="G153" s="13">
        <f t="shared" si="23"/>
        <v>100</v>
      </c>
      <c r="H153" s="14">
        <f t="shared" si="24"/>
        <v>0</v>
      </c>
    </row>
    <row r="154" spans="1:8" ht="63" outlineLevel="7" x14ac:dyDescent="0.2">
      <c r="A154" s="10">
        <f t="shared" si="20"/>
        <v>141</v>
      </c>
      <c r="B154" s="28" t="s">
        <v>11</v>
      </c>
      <c r="C154" s="28" t="s">
        <v>364</v>
      </c>
      <c r="D154" s="4" t="s">
        <v>365</v>
      </c>
      <c r="E154" s="5">
        <v>4813900</v>
      </c>
      <c r="F154" s="5">
        <v>3925000</v>
      </c>
      <c r="G154" s="13">
        <f t="shared" si="23"/>
        <v>81.534722366480409</v>
      </c>
      <c r="H154" s="21">
        <f t="shared" si="24"/>
        <v>-888900</v>
      </c>
    </row>
    <row r="155" spans="1:8" ht="78.75" outlineLevel="7" x14ac:dyDescent="0.2">
      <c r="A155" s="10">
        <v>142</v>
      </c>
      <c r="B155" s="28" t="s">
        <v>11</v>
      </c>
      <c r="C155" s="28" t="s">
        <v>366</v>
      </c>
      <c r="D155" s="4" t="s">
        <v>367</v>
      </c>
      <c r="E155" s="5">
        <v>665000</v>
      </c>
      <c r="F155" s="5">
        <v>665000</v>
      </c>
      <c r="G155" s="13">
        <f t="shared" si="23"/>
        <v>100</v>
      </c>
      <c r="H155" s="14">
        <f t="shared" si="24"/>
        <v>0</v>
      </c>
    </row>
    <row r="156" spans="1:8" ht="81.75" customHeight="1" outlineLevel="7" x14ac:dyDescent="0.2">
      <c r="A156" s="10">
        <f t="shared" si="20"/>
        <v>143</v>
      </c>
      <c r="B156" s="3" t="s">
        <v>11</v>
      </c>
      <c r="C156" s="3" t="s">
        <v>320</v>
      </c>
      <c r="D156" s="4" t="s">
        <v>321</v>
      </c>
      <c r="E156" s="5">
        <v>687616.1</v>
      </c>
      <c r="F156" s="5">
        <v>687616.1</v>
      </c>
      <c r="G156" s="13">
        <f t="shared" si="23"/>
        <v>100</v>
      </c>
      <c r="H156" s="14">
        <f t="shared" si="24"/>
        <v>0</v>
      </c>
    </row>
    <row r="157" spans="1:8" ht="81.75" customHeight="1" outlineLevel="7" x14ac:dyDescent="0.2">
      <c r="A157" s="10">
        <f t="shared" si="20"/>
        <v>144</v>
      </c>
      <c r="B157" s="28" t="s">
        <v>11</v>
      </c>
      <c r="C157" s="28" t="s">
        <v>368</v>
      </c>
      <c r="D157" s="4" t="s">
        <v>369</v>
      </c>
      <c r="E157" s="5">
        <v>60888.77</v>
      </c>
      <c r="F157" s="5">
        <v>60888.77</v>
      </c>
      <c r="G157" s="13">
        <f t="shared" si="23"/>
        <v>100</v>
      </c>
      <c r="H157" s="14">
        <f t="shared" si="24"/>
        <v>0</v>
      </c>
    </row>
    <row r="158" spans="1:8" ht="71.25" customHeight="1" outlineLevel="7" x14ac:dyDescent="0.2">
      <c r="A158" s="10">
        <f t="shared" si="20"/>
        <v>145</v>
      </c>
      <c r="B158" s="3" t="s">
        <v>11</v>
      </c>
      <c r="C158" s="3" t="s">
        <v>42</v>
      </c>
      <c r="D158" s="4" t="s">
        <v>303</v>
      </c>
      <c r="E158" s="5">
        <v>7437500</v>
      </c>
      <c r="F158" s="5">
        <v>7437500</v>
      </c>
      <c r="G158" s="13">
        <f t="shared" si="23"/>
        <v>100</v>
      </c>
      <c r="H158" s="14">
        <f t="shared" si="24"/>
        <v>0</v>
      </c>
    </row>
    <row r="159" spans="1:8" ht="43.5" customHeight="1" outlineLevel="7" x14ac:dyDescent="0.2">
      <c r="A159" s="10">
        <f t="shared" si="20"/>
        <v>146</v>
      </c>
      <c r="B159" s="18" t="s">
        <v>266</v>
      </c>
      <c r="C159" s="3" t="s">
        <v>43</v>
      </c>
      <c r="D159" s="25" t="s">
        <v>240</v>
      </c>
      <c r="E159" s="19">
        <f>E160+E181+E183</f>
        <v>338550118.49000001</v>
      </c>
      <c r="F159" s="19">
        <f>F160+F181+F183</f>
        <v>336160910.31</v>
      </c>
      <c r="G159" s="13">
        <f t="shared" si="23"/>
        <v>99.294282279192117</v>
      </c>
      <c r="H159" s="14">
        <f t="shared" si="24"/>
        <v>-2389208.1800000072</v>
      </c>
    </row>
    <row r="160" spans="1:8" ht="47.25" outlineLevel="7" x14ac:dyDescent="0.2">
      <c r="A160" s="10">
        <f t="shared" si="20"/>
        <v>147</v>
      </c>
      <c r="B160" s="3" t="s">
        <v>266</v>
      </c>
      <c r="C160" s="3" t="s">
        <v>44</v>
      </c>
      <c r="D160" s="4" t="s">
        <v>241</v>
      </c>
      <c r="E160" s="19">
        <f>E161</f>
        <v>335625818.49000001</v>
      </c>
      <c r="F160" s="19">
        <f>F161</f>
        <v>333449839.81999999</v>
      </c>
      <c r="G160" s="13">
        <f t="shared" si="23"/>
        <v>99.351665292083339</v>
      </c>
      <c r="H160" s="14">
        <f t="shared" si="24"/>
        <v>-2175978.6700000167</v>
      </c>
    </row>
    <row r="161" spans="1:8" ht="60.75" customHeight="1" outlineLevel="7" x14ac:dyDescent="0.2">
      <c r="A161" s="10">
        <f t="shared" si="20"/>
        <v>148</v>
      </c>
      <c r="B161" s="3" t="s">
        <v>11</v>
      </c>
      <c r="C161" s="3" t="s">
        <v>45</v>
      </c>
      <c r="D161" s="4" t="s">
        <v>242</v>
      </c>
      <c r="E161" s="19">
        <f>E162+E163+E164+E165+E166+E167+E168+E169+E170+E171+E172+E173+E174+E175+E176+E177+E178+E179+E180</f>
        <v>335625818.49000001</v>
      </c>
      <c r="F161" s="19">
        <f>F162+F163+F164+F165+F166+F167+F168+F169+F170+F171+F172+F173+F174+F175+F176+F177+F178+F179+F180</f>
        <v>333449839.81999999</v>
      </c>
      <c r="G161" s="13">
        <f t="shared" si="23"/>
        <v>99.351665292083339</v>
      </c>
      <c r="H161" s="14">
        <f t="shared" si="24"/>
        <v>-2175978.6700000167</v>
      </c>
    </row>
    <row r="162" spans="1:8" ht="78.75" outlineLevel="7" x14ac:dyDescent="0.2">
      <c r="A162" s="10">
        <f t="shared" si="20"/>
        <v>149</v>
      </c>
      <c r="B162" s="3" t="s">
        <v>11</v>
      </c>
      <c r="C162" s="3" t="s">
        <v>46</v>
      </c>
      <c r="D162" s="4" t="s">
        <v>47</v>
      </c>
      <c r="E162" s="5">
        <v>1753700</v>
      </c>
      <c r="F162" s="5">
        <v>1430000</v>
      </c>
      <c r="G162" s="13">
        <f t="shared" si="23"/>
        <v>81.541882876204596</v>
      </c>
      <c r="H162" s="21">
        <f t="shared" si="24"/>
        <v>-323700</v>
      </c>
    </row>
    <row r="163" spans="1:8" ht="71.25" customHeight="1" outlineLevel="7" x14ac:dyDescent="0.2">
      <c r="A163" s="10">
        <f t="shared" si="20"/>
        <v>150</v>
      </c>
      <c r="B163" s="3" t="s">
        <v>11</v>
      </c>
      <c r="C163" s="3" t="s">
        <v>48</v>
      </c>
      <c r="D163" s="4" t="s">
        <v>49</v>
      </c>
      <c r="E163" s="5">
        <v>25427300</v>
      </c>
      <c r="F163" s="5">
        <v>25427300</v>
      </c>
      <c r="G163" s="13">
        <f t="shared" si="23"/>
        <v>100</v>
      </c>
      <c r="H163" s="21">
        <f t="shared" si="24"/>
        <v>0</v>
      </c>
    </row>
    <row r="164" spans="1:8" ht="78.75" outlineLevel="7" x14ac:dyDescent="0.2">
      <c r="A164" s="10">
        <f t="shared" si="20"/>
        <v>151</v>
      </c>
      <c r="B164" s="3" t="s">
        <v>11</v>
      </c>
      <c r="C164" s="3" t="s">
        <v>50</v>
      </c>
      <c r="D164" s="6" t="s">
        <v>51</v>
      </c>
      <c r="E164" s="5">
        <v>42947900</v>
      </c>
      <c r="F164" s="5">
        <v>42947900</v>
      </c>
      <c r="G164" s="13">
        <f t="shared" si="23"/>
        <v>100</v>
      </c>
      <c r="H164" s="14">
        <f t="shared" si="24"/>
        <v>0</v>
      </c>
    </row>
    <row r="165" spans="1:8" ht="47.25" outlineLevel="7" x14ac:dyDescent="0.2">
      <c r="A165" s="10">
        <f t="shared" si="20"/>
        <v>152</v>
      </c>
      <c r="B165" s="3" t="s">
        <v>11</v>
      </c>
      <c r="C165" s="3" t="s">
        <v>52</v>
      </c>
      <c r="D165" s="4" t="s">
        <v>53</v>
      </c>
      <c r="E165" s="5">
        <v>79000</v>
      </c>
      <c r="F165" s="5">
        <v>79000</v>
      </c>
      <c r="G165" s="13">
        <f t="shared" si="23"/>
        <v>100</v>
      </c>
      <c r="H165" s="21">
        <f t="shared" si="24"/>
        <v>0</v>
      </c>
    </row>
    <row r="166" spans="1:8" ht="47.25" outlineLevel="7" x14ac:dyDescent="0.2">
      <c r="A166" s="10">
        <f t="shared" si="20"/>
        <v>153</v>
      </c>
      <c r="B166" s="3" t="s">
        <v>11</v>
      </c>
      <c r="C166" s="3" t="s">
        <v>54</v>
      </c>
      <c r="D166" s="4" t="s">
        <v>55</v>
      </c>
      <c r="E166" s="5">
        <v>97300</v>
      </c>
      <c r="F166" s="5">
        <v>97300</v>
      </c>
      <c r="G166" s="13">
        <f t="shared" si="23"/>
        <v>100</v>
      </c>
      <c r="H166" s="14">
        <f t="shared" si="24"/>
        <v>0</v>
      </c>
    </row>
    <row r="167" spans="1:8" ht="47.25" outlineLevel="7" x14ac:dyDescent="0.2">
      <c r="A167" s="10">
        <f t="shared" si="20"/>
        <v>154</v>
      </c>
      <c r="B167" s="3" t="s">
        <v>11</v>
      </c>
      <c r="C167" s="3" t="s">
        <v>56</v>
      </c>
      <c r="D167" s="4" t="s">
        <v>57</v>
      </c>
      <c r="E167" s="5">
        <v>2412700</v>
      </c>
      <c r="F167" s="5">
        <v>2412700</v>
      </c>
      <c r="G167" s="13">
        <f t="shared" si="23"/>
        <v>100</v>
      </c>
      <c r="H167" s="14">
        <f t="shared" si="24"/>
        <v>0</v>
      </c>
    </row>
    <row r="168" spans="1:8" ht="56.25" customHeight="1" outlineLevel="2" x14ac:dyDescent="0.2">
      <c r="A168" s="10">
        <f t="shared" si="20"/>
        <v>155</v>
      </c>
      <c r="B168" s="3" t="s">
        <v>11</v>
      </c>
      <c r="C168" s="3" t="s">
        <v>58</v>
      </c>
      <c r="D168" s="4" t="s">
        <v>418</v>
      </c>
      <c r="E168" s="5">
        <v>1591318.49</v>
      </c>
      <c r="F168" s="5">
        <v>1582062.33</v>
      </c>
      <c r="G168" s="13">
        <f t="shared" si="23"/>
        <v>99.418333912528098</v>
      </c>
      <c r="H168" s="21">
        <f t="shared" si="24"/>
        <v>-9256.1599999999162</v>
      </c>
    </row>
    <row r="169" spans="1:8" ht="31.5" outlineLevel="3" x14ac:dyDescent="0.2">
      <c r="A169" s="10">
        <f t="shared" si="20"/>
        <v>156</v>
      </c>
      <c r="B169" s="3" t="s">
        <v>11</v>
      </c>
      <c r="C169" s="3" t="s">
        <v>59</v>
      </c>
      <c r="D169" s="4" t="s">
        <v>60</v>
      </c>
      <c r="E169" s="5">
        <v>126300</v>
      </c>
      <c r="F169" s="5">
        <v>126300</v>
      </c>
      <c r="G169" s="13">
        <f t="shared" si="23"/>
        <v>100</v>
      </c>
      <c r="H169" s="14">
        <f t="shared" si="24"/>
        <v>0</v>
      </c>
    </row>
    <row r="170" spans="1:8" ht="63" outlineLevel="4" x14ac:dyDescent="0.2">
      <c r="A170" s="10">
        <f t="shared" si="20"/>
        <v>157</v>
      </c>
      <c r="B170" s="3" t="s">
        <v>11</v>
      </c>
      <c r="C170" s="3" t="s">
        <v>61</v>
      </c>
      <c r="D170" s="4" t="s">
        <v>62</v>
      </c>
      <c r="E170" s="5">
        <v>3797800</v>
      </c>
      <c r="F170" s="5">
        <v>2273320</v>
      </c>
      <c r="G170" s="13">
        <f t="shared" si="23"/>
        <v>59.858865659065771</v>
      </c>
      <c r="H170" s="21">
        <f t="shared" si="24"/>
        <v>-1524480</v>
      </c>
    </row>
    <row r="171" spans="1:8" ht="63" outlineLevel="7" x14ac:dyDescent="0.2">
      <c r="A171" s="10">
        <f t="shared" si="20"/>
        <v>158</v>
      </c>
      <c r="B171" s="3" t="s">
        <v>11</v>
      </c>
      <c r="C171" s="3" t="s">
        <v>63</v>
      </c>
      <c r="D171" s="4" t="s">
        <v>64</v>
      </c>
      <c r="E171" s="5">
        <v>425700</v>
      </c>
      <c r="F171" s="5">
        <v>145474</v>
      </c>
      <c r="G171" s="13">
        <f t="shared" si="23"/>
        <v>34.172891707775428</v>
      </c>
      <c r="H171" s="21">
        <f t="shared" si="24"/>
        <v>-280226</v>
      </c>
    </row>
    <row r="172" spans="1:8" ht="189" outlineLevel="7" x14ac:dyDescent="0.2">
      <c r="A172" s="10">
        <f t="shared" si="20"/>
        <v>159</v>
      </c>
      <c r="B172" s="3" t="s">
        <v>11</v>
      </c>
      <c r="C172" s="3" t="s">
        <v>65</v>
      </c>
      <c r="D172" s="6" t="s">
        <v>66</v>
      </c>
      <c r="E172" s="5">
        <v>190955100</v>
      </c>
      <c r="F172" s="5">
        <v>190955100</v>
      </c>
      <c r="G172" s="13">
        <f t="shared" si="23"/>
        <v>100</v>
      </c>
      <c r="H172" s="14">
        <f t="shared" si="24"/>
        <v>0</v>
      </c>
    </row>
    <row r="173" spans="1:8" ht="63" outlineLevel="7" x14ac:dyDescent="0.2">
      <c r="A173" s="10">
        <f t="shared" si="20"/>
        <v>160</v>
      </c>
      <c r="B173" s="3" t="s">
        <v>11</v>
      </c>
      <c r="C173" s="3" t="s">
        <v>67</v>
      </c>
      <c r="D173" s="4" t="s">
        <v>68</v>
      </c>
      <c r="E173" s="5">
        <v>5933200</v>
      </c>
      <c r="F173" s="5">
        <v>5933200</v>
      </c>
      <c r="G173" s="13">
        <f t="shared" si="23"/>
        <v>100</v>
      </c>
      <c r="H173" s="21">
        <f t="shared" si="24"/>
        <v>0</v>
      </c>
    </row>
    <row r="174" spans="1:8" ht="47.25" outlineLevel="7" x14ac:dyDescent="0.2">
      <c r="A174" s="10">
        <f t="shared" si="20"/>
        <v>161</v>
      </c>
      <c r="B174" s="3" t="s">
        <v>11</v>
      </c>
      <c r="C174" s="3" t="s">
        <v>69</v>
      </c>
      <c r="D174" s="4" t="s">
        <v>304</v>
      </c>
      <c r="E174" s="5">
        <v>4412100</v>
      </c>
      <c r="F174" s="5">
        <v>4412086</v>
      </c>
      <c r="G174" s="13">
        <f t="shared" si="23"/>
        <v>99.999682690782166</v>
      </c>
      <c r="H174" s="21">
        <f t="shared" si="24"/>
        <v>-14</v>
      </c>
    </row>
    <row r="175" spans="1:8" ht="63" outlineLevel="7" x14ac:dyDescent="0.2">
      <c r="A175" s="10">
        <f t="shared" si="20"/>
        <v>162</v>
      </c>
      <c r="B175" s="17" t="s">
        <v>11</v>
      </c>
      <c r="C175" s="17" t="s">
        <v>322</v>
      </c>
      <c r="D175" s="4" t="s">
        <v>323</v>
      </c>
      <c r="E175" s="5">
        <v>2213600</v>
      </c>
      <c r="F175" s="5">
        <v>2213600</v>
      </c>
      <c r="G175" s="13">
        <f t="shared" si="23"/>
        <v>100</v>
      </c>
      <c r="H175" s="21">
        <f t="shared" si="24"/>
        <v>0</v>
      </c>
    </row>
    <row r="176" spans="1:8" ht="189" outlineLevel="7" x14ac:dyDescent="0.2">
      <c r="A176" s="10">
        <f t="shared" si="20"/>
        <v>163</v>
      </c>
      <c r="B176" s="3" t="s">
        <v>11</v>
      </c>
      <c r="C176" s="3" t="s">
        <v>70</v>
      </c>
      <c r="D176" s="6" t="s">
        <v>66</v>
      </c>
      <c r="E176" s="5">
        <v>37247600</v>
      </c>
      <c r="F176" s="5">
        <v>37247600</v>
      </c>
      <c r="G176" s="13">
        <f t="shared" si="23"/>
        <v>100</v>
      </c>
      <c r="H176" s="14">
        <f t="shared" si="24"/>
        <v>0</v>
      </c>
    </row>
    <row r="177" spans="1:8" ht="47.25" outlineLevel="7" x14ac:dyDescent="0.2">
      <c r="A177" s="10">
        <f t="shared" si="20"/>
        <v>164</v>
      </c>
      <c r="B177" s="3" t="s">
        <v>11</v>
      </c>
      <c r="C177" s="3" t="s">
        <v>71</v>
      </c>
      <c r="D177" s="4" t="s">
        <v>72</v>
      </c>
      <c r="E177" s="5">
        <v>9937900</v>
      </c>
      <c r="F177" s="5">
        <v>9937900</v>
      </c>
      <c r="G177" s="13">
        <f t="shared" si="23"/>
        <v>100</v>
      </c>
      <c r="H177" s="14">
        <f t="shared" si="24"/>
        <v>0</v>
      </c>
    </row>
    <row r="178" spans="1:8" ht="63" outlineLevel="7" x14ac:dyDescent="0.2">
      <c r="A178" s="10">
        <f t="shared" si="20"/>
        <v>165</v>
      </c>
      <c r="B178" s="3" t="s">
        <v>11</v>
      </c>
      <c r="C178" s="3" t="s">
        <v>73</v>
      </c>
      <c r="D178" s="4" t="s">
        <v>74</v>
      </c>
      <c r="E178" s="5">
        <v>1530100</v>
      </c>
      <c r="F178" s="5">
        <v>1530100</v>
      </c>
      <c r="G178" s="13">
        <f t="shared" si="23"/>
        <v>100</v>
      </c>
      <c r="H178" s="14">
        <f t="shared" si="24"/>
        <v>0</v>
      </c>
    </row>
    <row r="179" spans="1:8" ht="58.5" customHeight="1" outlineLevel="7" x14ac:dyDescent="0.2">
      <c r="A179" s="10">
        <f t="shared" si="20"/>
        <v>166</v>
      </c>
      <c r="B179" s="3" t="s">
        <v>11</v>
      </c>
      <c r="C179" s="3" t="s">
        <v>75</v>
      </c>
      <c r="D179" s="4" t="s">
        <v>76</v>
      </c>
      <c r="E179" s="5">
        <v>4656800</v>
      </c>
      <c r="F179" s="5">
        <v>4618497.49</v>
      </c>
      <c r="G179" s="13">
        <f t="shared" si="23"/>
        <v>99.177492913588736</v>
      </c>
      <c r="H179" s="21">
        <f t="shared" si="24"/>
        <v>-38302.509999999776</v>
      </c>
    </row>
    <row r="180" spans="1:8" ht="94.5" outlineLevel="7" x14ac:dyDescent="0.2">
      <c r="A180" s="10">
        <f t="shared" si="20"/>
        <v>167</v>
      </c>
      <c r="B180" s="3" t="s">
        <v>11</v>
      </c>
      <c r="C180" s="3" t="s">
        <v>77</v>
      </c>
      <c r="D180" s="6" t="s">
        <v>78</v>
      </c>
      <c r="E180" s="5">
        <v>80400</v>
      </c>
      <c r="F180" s="5">
        <v>80400</v>
      </c>
      <c r="G180" s="13">
        <f t="shared" si="23"/>
        <v>100</v>
      </c>
      <c r="H180" s="14">
        <f t="shared" si="24"/>
        <v>0</v>
      </c>
    </row>
    <row r="181" spans="1:8" ht="78.75" outlineLevel="7" x14ac:dyDescent="0.2">
      <c r="A181" s="10">
        <f t="shared" si="20"/>
        <v>168</v>
      </c>
      <c r="B181" s="3" t="s">
        <v>266</v>
      </c>
      <c r="C181" s="3" t="s">
        <v>79</v>
      </c>
      <c r="D181" s="4" t="s">
        <v>295</v>
      </c>
      <c r="E181" s="5">
        <f>E182</f>
        <v>547800</v>
      </c>
      <c r="F181" s="5">
        <f>F182</f>
        <v>380000</v>
      </c>
      <c r="G181" s="13">
        <f t="shared" si="23"/>
        <v>69.368382621394659</v>
      </c>
      <c r="H181" s="14">
        <f t="shared" si="24"/>
        <v>-167800</v>
      </c>
    </row>
    <row r="182" spans="1:8" ht="78.75" outlineLevel="7" x14ac:dyDescent="0.2">
      <c r="A182" s="10">
        <f t="shared" si="20"/>
        <v>169</v>
      </c>
      <c r="B182" s="3" t="s">
        <v>11</v>
      </c>
      <c r="C182" s="3" t="s">
        <v>81</v>
      </c>
      <c r="D182" s="4" t="s">
        <v>80</v>
      </c>
      <c r="E182" s="5">
        <v>547800</v>
      </c>
      <c r="F182" s="5">
        <v>380000</v>
      </c>
      <c r="G182" s="13">
        <f t="shared" si="23"/>
        <v>69.368382621394659</v>
      </c>
      <c r="H182" s="21">
        <f t="shared" si="24"/>
        <v>-167800</v>
      </c>
    </row>
    <row r="183" spans="1:8" ht="47.25" outlineLevel="7" x14ac:dyDescent="0.2">
      <c r="A183" s="10">
        <f t="shared" si="20"/>
        <v>170</v>
      </c>
      <c r="B183" s="3" t="s">
        <v>266</v>
      </c>
      <c r="C183" s="3" t="s">
        <v>82</v>
      </c>
      <c r="D183" s="4" t="s">
        <v>296</v>
      </c>
      <c r="E183" s="5">
        <f>E184</f>
        <v>2376500</v>
      </c>
      <c r="F183" s="5">
        <f>F184</f>
        <v>2331070.4900000002</v>
      </c>
      <c r="G183" s="13">
        <f t="shared" ref="G183:G227" si="25">F183/E183*100</f>
        <v>98.088385861561136</v>
      </c>
      <c r="H183" s="14">
        <f t="shared" ref="H183:H227" si="26">F183-E183</f>
        <v>-45429.509999999776</v>
      </c>
    </row>
    <row r="184" spans="1:8" ht="47.25" outlineLevel="7" x14ac:dyDescent="0.2">
      <c r="A184" s="10">
        <f t="shared" si="20"/>
        <v>171</v>
      </c>
      <c r="B184" s="3" t="s">
        <v>11</v>
      </c>
      <c r="C184" s="3" t="s">
        <v>84</v>
      </c>
      <c r="D184" s="4" t="s">
        <v>83</v>
      </c>
      <c r="E184" s="5">
        <v>2376500</v>
      </c>
      <c r="F184" s="5">
        <v>2331070.4900000002</v>
      </c>
      <c r="G184" s="13">
        <f t="shared" si="25"/>
        <v>98.088385861561136</v>
      </c>
      <c r="H184" s="21">
        <f t="shared" si="26"/>
        <v>-45429.509999999776</v>
      </c>
    </row>
    <row r="185" spans="1:8" ht="15.75" outlineLevel="7" x14ac:dyDescent="0.2">
      <c r="A185" s="10">
        <v>172</v>
      </c>
      <c r="B185" s="3" t="s">
        <v>266</v>
      </c>
      <c r="C185" s="3" t="s">
        <v>85</v>
      </c>
      <c r="D185" s="4" t="s">
        <v>243</v>
      </c>
      <c r="E185" s="5">
        <f>E186+E193+E195+E197+E199</f>
        <v>153895014.63999999</v>
      </c>
      <c r="F185" s="5">
        <f>F186+F193+F195+F197+F199</f>
        <v>144517324.04000002</v>
      </c>
      <c r="G185" s="13">
        <f t="shared" si="25"/>
        <v>93.906436396307697</v>
      </c>
      <c r="H185" s="14">
        <f t="shared" si="26"/>
        <v>-9377690.5999999642</v>
      </c>
    </row>
    <row r="186" spans="1:8" ht="63" outlineLevel="3" x14ac:dyDescent="0.2">
      <c r="A186" s="10">
        <f t="shared" si="20"/>
        <v>173</v>
      </c>
      <c r="B186" s="3" t="s">
        <v>266</v>
      </c>
      <c r="C186" s="3" t="s">
        <v>86</v>
      </c>
      <c r="D186" s="4" t="s">
        <v>244</v>
      </c>
      <c r="E186" s="5">
        <f>E187</f>
        <v>41939196.339999996</v>
      </c>
      <c r="F186" s="5">
        <f>F187</f>
        <v>32739196.34</v>
      </c>
      <c r="G186" s="13">
        <f t="shared" si="25"/>
        <v>78.063480460102681</v>
      </c>
      <c r="H186" s="14">
        <f t="shared" si="26"/>
        <v>-9199999.9999999963</v>
      </c>
    </row>
    <row r="187" spans="1:8" ht="78.75" outlineLevel="3" x14ac:dyDescent="0.2">
      <c r="A187" s="10">
        <f t="shared" si="20"/>
        <v>174</v>
      </c>
      <c r="B187" s="3" t="s">
        <v>11</v>
      </c>
      <c r="C187" s="3" t="s">
        <v>87</v>
      </c>
      <c r="D187" s="4" t="s">
        <v>245</v>
      </c>
      <c r="E187" s="5">
        <f>E188+E189+E190+E191+E192</f>
        <v>41939196.339999996</v>
      </c>
      <c r="F187" s="5">
        <f>F188+F189+F190+F191+F192</f>
        <v>32739196.34</v>
      </c>
      <c r="G187" s="13">
        <f t="shared" si="25"/>
        <v>78.063480460102681</v>
      </c>
      <c r="H187" s="14">
        <f t="shared" si="26"/>
        <v>-9199999.9999999963</v>
      </c>
    </row>
    <row r="188" spans="1:8" ht="92.25" customHeight="1" outlineLevel="3" x14ac:dyDescent="0.2">
      <c r="A188" s="10">
        <f t="shared" si="20"/>
        <v>175</v>
      </c>
      <c r="B188" s="3" t="s">
        <v>11</v>
      </c>
      <c r="C188" s="3" t="s">
        <v>88</v>
      </c>
      <c r="D188" s="4" t="s">
        <v>89</v>
      </c>
      <c r="E188" s="5">
        <v>34831118.25</v>
      </c>
      <c r="F188" s="5">
        <v>25631118.25</v>
      </c>
      <c r="G188" s="13">
        <f t="shared" si="25"/>
        <v>73.586837109371302</v>
      </c>
      <c r="H188" s="21">
        <f t="shared" si="26"/>
        <v>-9200000</v>
      </c>
    </row>
    <row r="189" spans="1:8" ht="78.75" outlineLevel="4" x14ac:dyDescent="0.2">
      <c r="A189" s="10">
        <f t="shared" si="20"/>
        <v>176</v>
      </c>
      <c r="B189" s="3" t="s">
        <v>11</v>
      </c>
      <c r="C189" s="3" t="s">
        <v>90</v>
      </c>
      <c r="D189" s="4" t="s">
        <v>91</v>
      </c>
      <c r="E189" s="5">
        <v>4329285.41</v>
      </c>
      <c r="F189" s="5">
        <v>4329285.41</v>
      </c>
      <c r="G189" s="13">
        <f t="shared" si="25"/>
        <v>100</v>
      </c>
      <c r="H189" s="21">
        <f t="shared" si="26"/>
        <v>0</v>
      </c>
    </row>
    <row r="190" spans="1:8" ht="78.75" outlineLevel="3" x14ac:dyDescent="0.2">
      <c r="A190" s="10">
        <f t="shared" si="20"/>
        <v>177</v>
      </c>
      <c r="B190" s="3" t="s">
        <v>11</v>
      </c>
      <c r="C190" s="3" t="s">
        <v>92</v>
      </c>
      <c r="D190" s="4" t="s">
        <v>93</v>
      </c>
      <c r="E190" s="5">
        <v>1450161.97</v>
      </c>
      <c r="F190" s="5">
        <v>1450161.97</v>
      </c>
      <c r="G190" s="13">
        <f t="shared" si="25"/>
        <v>100</v>
      </c>
      <c r="H190" s="14">
        <f t="shared" si="26"/>
        <v>0</v>
      </c>
    </row>
    <row r="191" spans="1:8" ht="78.75" outlineLevel="7" x14ac:dyDescent="0.2">
      <c r="A191" s="10">
        <f t="shared" si="20"/>
        <v>178</v>
      </c>
      <c r="B191" s="3" t="s">
        <v>11</v>
      </c>
      <c r="C191" s="3" t="s">
        <v>94</v>
      </c>
      <c r="D191" s="4" t="s">
        <v>95</v>
      </c>
      <c r="E191" s="5">
        <v>608630.71</v>
      </c>
      <c r="F191" s="5">
        <v>608630.71</v>
      </c>
      <c r="G191" s="13">
        <f t="shared" si="25"/>
        <v>100</v>
      </c>
      <c r="H191" s="14">
        <f t="shared" si="26"/>
        <v>0</v>
      </c>
    </row>
    <row r="192" spans="1:8" ht="110.25" outlineLevel="3" x14ac:dyDescent="0.2">
      <c r="A192" s="10">
        <f t="shared" si="20"/>
        <v>179</v>
      </c>
      <c r="B192" s="3" t="s">
        <v>11</v>
      </c>
      <c r="C192" s="3" t="s">
        <v>96</v>
      </c>
      <c r="D192" s="6" t="s">
        <v>97</v>
      </c>
      <c r="E192" s="5">
        <v>720000</v>
      </c>
      <c r="F192" s="5">
        <v>720000</v>
      </c>
      <c r="G192" s="13">
        <f t="shared" si="25"/>
        <v>100</v>
      </c>
      <c r="H192" s="21">
        <f t="shared" si="26"/>
        <v>0</v>
      </c>
    </row>
    <row r="193" spans="1:8" ht="94.5" outlineLevel="4" x14ac:dyDescent="0.2">
      <c r="A193" s="10">
        <f t="shared" si="20"/>
        <v>180</v>
      </c>
      <c r="B193" s="28" t="s">
        <v>266</v>
      </c>
      <c r="C193" s="28" t="s">
        <v>370</v>
      </c>
      <c r="D193" s="6" t="s">
        <v>372</v>
      </c>
      <c r="E193" s="5">
        <f>E194</f>
        <v>562900</v>
      </c>
      <c r="F193" s="5">
        <f>F194</f>
        <v>559258.64</v>
      </c>
      <c r="G193" s="13">
        <f t="shared" ref="G193" si="27">F193/E193*100</f>
        <v>99.353107123823065</v>
      </c>
      <c r="H193" s="21">
        <f t="shared" ref="H193" si="28">F193-E193</f>
        <v>-3641.359999999986</v>
      </c>
    </row>
    <row r="194" spans="1:8" ht="94.5" outlineLevel="2" x14ac:dyDescent="0.2">
      <c r="A194" s="10">
        <f t="shared" si="20"/>
        <v>181</v>
      </c>
      <c r="B194" s="28" t="s">
        <v>11</v>
      </c>
      <c r="C194" s="28" t="s">
        <v>371</v>
      </c>
      <c r="D194" s="6" t="s">
        <v>372</v>
      </c>
      <c r="E194" s="5">
        <v>562900</v>
      </c>
      <c r="F194" s="5">
        <v>559258.64</v>
      </c>
      <c r="G194" s="13">
        <f t="shared" si="25"/>
        <v>99.353107123823065</v>
      </c>
      <c r="H194" s="21">
        <f t="shared" si="26"/>
        <v>-3641.359999999986</v>
      </c>
    </row>
    <row r="195" spans="1:8" ht="63" outlineLevel="3" x14ac:dyDescent="0.2">
      <c r="A195" s="10">
        <f t="shared" si="20"/>
        <v>182</v>
      </c>
      <c r="B195" s="22" t="s">
        <v>266</v>
      </c>
      <c r="C195" s="22" t="s">
        <v>343</v>
      </c>
      <c r="D195" s="6" t="s">
        <v>346</v>
      </c>
      <c r="E195" s="5">
        <f>E196</f>
        <v>1913800</v>
      </c>
      <c r="F195" s="5">
        <f>F196</f>
        <v>1913800</v>
      </c>
      <c r="G195" s="13">
        <f t="shared" si="25"/>
        <v>100</v>
      </c>
      <c r="H195" s="21">
        <f t="shared" si="26"/>
        <v>0</v>
      </c>
    </row>
    <row r="196" spans="1:8" ht="78.75" outlineLevel="4" x14ac:dyDescent="0.2">
      <c r="A196" s="10">
        <f t="shared" si="20"/>
        <v>183</v>
      </c>
      <c r="B196" s="22" t="s">
        <v>11</v>
      </c>
      <c r="C196" s="22" t="s">
        <v>344</v>
      </c>
      <c r="D196" s="6" t="s">
        <v>345</v>
      </c>
      <c r="E196" s="5">
        <v>1913800</v>
      </c>
      <c r="F196" s="5">
        <v>1913800</v>
      </c>
      <c r="G196" s="13">
        <f t="shared" si="25"/>
        <v>100</v>
      </c>
      <c r="H196" s="21">
        <f t="shared" si="26"/>
        <v>0</v>
      </c>
    </row>
    <row r="197" spans="1:8" ht="63" outlineLevel="4" x14ac:dyDescent="0.2">
      <c r="A197" s="10">
        <f t="shared" si="20"/>
        <v>184</v>
      </c>
      <c r="B197" s="3" t="s">
        <v>266</v>
      </c>
      <c r="C197" s="3" t="s">
        <v>297</v>
      </c>
      <c r="D197" s="4" t="s">
        <v>99</v>
      </c>
      <c r="E197" s="19">
        <f>E198</f>
        <v>24418800</v>
      </c>
      <c r="F197" s="19">
        <f>F198</f>
        <v>24349850.760000002</v>
      </c>
      <c r="G197" s="13">
        <f t="shared" si="25"/>
        <v>99.717638704604667</v>
      </c>
      <c r="H197" s="14">
        <f t="shared" si="26"/>
        <v>-68949.239999998361</v>
      </c>
    </row>
    <row r="198" spans="1:8" ht="104.25" customHeight="1" outlineLevel="4" x14ac:dyDescent="0.2">
      <c r="A198" s="10">
        <f t="shared" si="20"/>
        <v>185</v>
      </c>
      <c r="B198" s="3" t="s">
        <v>11</v>
      </c>
      <c r="C198" s="3" t="s">
        <v>98</v>
      </c>
      <c r="D198" s="4" t="s">
        <v>305</v>
      </c>
      <c r="E198" s="5">
        <v>24418800</v>
      </c>
      <c r="F198" s="5">
        <v>24349850.760000002</v>
      </c>
      <c r="G198" s="13">
        <f t="shared" si="25"/>
        <v>99.717638704604667</v>
      </c>
      <c r="H198" s="21">
        <f t="shared" si="26"/>
        <v>-68949.239999998361</v>
      </c>
    </row>
    <row r="199" spans="1:8" ht="31.5" outlineLevel="5" x14ac:dyDescent="0.2">
      <c r="A199" s="10">
        <v>186</v>
      </c>
      <c r="B199" s="3" t="s">
        <v>266</v>
      </c>
      <c r="C199" s="3" t="s">
        <v>100</v>
      </c>
      <c r="D199" s="4" t="s">
        <v>246</v>
      </c>
      <c r="E199" s="19">
        <f>E200</f>
        <v>85060318.299999997</v>
      </c>
      <c r="F199" s="19">
        <f>F200</f>
        <v>84955218.299999997</v>
      </c>
      <c r="G199" s="13">
        <f t="shared" si="25"/>
        <v>99.876440622254293</v>
      </c>
      <c r="H199" s="14">
        <f t="shared" si="26"/>
        <v>-105100</v>
      </c>
    </row>
    <row r="200" spans="1:8" ht="31.5" outlineLevel="5" x14ac:dyDescent="0.2">
      <c r="A200" s="10">
        <f t="shared" si="20"/>
        <v>187</v>
      </c>
      <c r="B200" s="3" t="s">
        <v>11</v>
      </c>
      <c r="C200" s="3" t="s">
        <v>101</v>
      </c>
      <c r="D200" s="4" t="s">
        <v>247</v>
      </c>
      <c r="E200" s="5">
        <f>E201+E202+E205+E206+E207+E209+E210+E211+E213+E214+E215+E216+E203+E204+E208+E212</f>
        <v>85060318.299999997</v>
      </c>
      <c r="F200" s="5">
        <f>F201+F202+F205+F206+F207+F209+F210+F211+F213+F214+F215+F216+F203+F204+F208+F212</f>
        <v>84955218.299999997</v>
      </c>
      <c r="G200" s="13">
        <f t="shared" si="25"/>
        <v>99.876440622254293</v>
      </c>
      <c r="H200" s="14">
        <f t="shared" si="26"/>
        <v>-105100</v>
      </c>
    </row>
    <row r="201" spans="1:8" ht="87.75" customHeight="1" outlineLevel="5" x14ac:dyDescent="0.2">
      <c r="A201" s="10">
        <f t="shared" si="20"/>
        <v>188</v>
      </c>
      <c r="B201" s="3" t="s">
        <v>11</v>
      </c>
      <c r="C201" s="3" t="s">
        <v>324</v>
      </c>
      <c r="D201" s="4" t="s">
        <v>419</v>
      </c>
      <c r="E201" s="5">
        <v>1260100</v>
      </c>
      <c r="F201" s="5">
        <v>1155000</v>
      </c>
      <c r="G201" s="13">
        <f t="shared" si="25"/>
        <v>91.659392111737162</v>
      </c>
      <c r="H201" s="21">
        <f t="shared" si="26"/>
        <v>-105100</v>
      </c>
    </row>
    <row r="202" spans="1:8" ht="67.5" customHeight="1" outlineLevel="5" x14ac:dyDescent="0.2">
      <c r="A202" s="10">
        <f t="shared" si="20"/>
        <v>189</v>
      </c>
      <c r="B202" s="17" t="s">
        <v>11</v>
      </c>
      <c r="C202" s="17" t="s">
        <v>420</v>
      </c>
      <c r="D202" s="4" t="s">
        <v>421</v>
      </c>
      <c r="E202" s="5">
        <v>7418400</v>
      </c>
      <c r="F202" s="5">
        <v>7418400</v>
      </c>
      <c r="G202" s="13">
        <f t="shared" si="25"/>
        <v>100</v>
      </c>
      <c r="H202" s="14">
        <f t="shared" si="26"/>
        <v>0</v>
      </c>
    </row>
    <row r="203" spans="1:8" ht="86.25" customHeight="1" outlineLevel="5" x14ac:dyDescent="0.2">
      <c r="A203" s="10">
        <v>190</v>
      </c>
      <c r="B203" s="34" t="s">
        <v>11</v>
      </c>
      <c r="C203" s="34" t="s">
        <v>422</v>
      </c>
      <c r="D203" s="4" t="s">
        <v>423</v>
      </c>
      <c r="E203" s="5">
        <v>11850300</v>
      </c>
      <c r="F203" s="5">
        <v>11850300</v>
      </c>
      <c r="G203" s="13">
        <f t="shared" si="25"/>
        <v>100</v>
      </c>
      <c r="H203" s="14">
        <f t="shared" si="26"/>
        <v>0</v>
      </c>
    </row>
    <row r="204" spans="1:8" ht="94.5" customHeight="1" outlineLevel="5" x14ac:dyDescent="0.2">
      <c r="A204" s="10">
        <v>191</v>
      </c>
      <c r="B204" s="34" t="s">
        <v>11</v>
      </c>
      <c r="C204" s="34" t="s">
        <v>424</v>
      </c>
      <c r="D204" s="4" t="s">
        <v>425</v>
      </c>
      <c r="E204" s="5">
        <v>459900</v>
      </c>
      <c r="F204" s="5">
        <v>459900</v>
      </c>
      <c r="G204" s="13">
        <f t="shared" si="25"/>
        <v>100</v>
      </c>
      <c r="H204" s="14">
        <f t="shared" si="26"/>
        <v>0</v>
      </c>
    </row>
    <row r="205" spans="1:8" ht="63" outlineLevel="7" x14ac:dyDescent="0.2">
      <c r="A205" s="10">
        <v>192</v>
      </c>
      <c r="B205" s="17" t="s">
        <v>11</v>
      </c>
      <c r="C205" s="17" t="s">
        <v>325</v>
      </c>
      <c r="D205" s="4" t="s">
        <v>326</v>
      </c>
      <c r="E205" s="5">
        <v>2342800</v>
      </c>
      <c r="F205" s="5">
        <v>2342800</v>
      </c>
      <c r="G205" s="13">
        <f t="shared" si="25"/>
        <v>100</v>
      </c>
      <c r="H205" s="14">
        <f t="shared" si="26"/>
        <v>0</v>
      </c>
    </row>
    <row r="206" spans="1:8" ht="94.5" outlineLevel="7" x14ac:dyDescent="0.2">
      <c r="A206" s="10">
        <f t="shared" si="20"/>
        <v>193</v>
      </c>
      <c r="B206" s="17" t="s">
        <v>11</v>
      </c>
      <c r="C206" s="17" t="s">
        <v>327</v>
      </c>
      <c r="D206" s="4" t="s">
        <v>328</v>
      </c>
      <c r="E206" s="5">
        <v>821600</v>
      </c>
      <c r="F206" s="5">
        <v>821600</v>
      </c>
      <c r="G206" s="13">
        <f t="shared" si="25"/>
        <v>100</v>
      </c>
      <c r="H206" s="14">
        <f t="shared" si="26"/>
        <v>0</v>
      </c>
    </row>
    <row r="207" spans="1:8" ht="78.75" outlineLevel="7" x14ac:dyDescent="0.2">
      <c r="A207" s="10">
        <f t="shared" ref="A207:A225" si="29">A206+1</f>
        <v>194</v>
      </c>
      <c r="B207" s="28" t="s">
        <v>11</v>
      </c>
      <c r="C207" s="28" t="s">
        <v>426</v>
      </c>
      <c r="D207" s="4" t="s">
        <v>427</v>
      </c>
      <c r="E207" s="5">
        <v>2567400</v>
      </c>
      <c r="F207" s="5">
        <v>2567400</v>
      </c>
      <c r="G207" s="13">
        <f t="shared" si="25"/>
        <v>100</v>
      </c>
      <c r="H207" s="14">
        <f t="shared" si="26"/>
        <v>0</v>
      </c>
    </row>
    <row r="208" spans="1:8" ht="93" customHeight="1" outlineLevel="7" x14ac:dyDescent="0.2">
      <c r="A208" s="10">
        <v>195</v>
      </c>
      <c r="B208" s="34" t="s">
        <v>11</v>
      </c>
      <c r="C208" s="34" t="s">
        <v>428</v>
      </c>
      <c r="D208" s="4" t="s">
        <v>429</v>
      </c>
      <c r="E208" s="5">
        <v>21726726</v>
      </c>
      <c r="F208" s="5">
        <v>21726726</v>
      </c>
      <c r="G208" s="13">
        <f t="shared" si="25"/>
        <v>100</v>
      </c>
      <c r="H208" s="14">
        <f t="shared" si="26"/>
        <v>0</v>
      </c>
    </row>
    <row r="209" spans="1:8" ht="157.5" customHeight="1" outlineLevel="7" x14ac:dyDescent="0.2">
      <c r="A209" s="10">
        <v>196</v>
      </c>
      <c r="B209" s="17" t="s">
        <v>11</v>
      </c>
      <c r="C209" s="17" t="s">
        <v>329</v>
      </c>
      <c r="D209" s="4" t="s">
        <v>330</v>
      </c>
      <c r="E209" s="5">
        <v>162522.29999999999</v>
      </c>
      <c r="F209" s="5">
        <v>162522.29999999999</v>
      </c>
      <c r="G209" s="13">
        <f t="shared" si="25"/>
        <v>100</v>
      </c>
      <c r="H209" s="14">
        <f t="shared" si="26"/>
        <v>0</v>
      </c>
    </row>
    <row r="210" spans="1:8" ht="99" customHeight="1" outlineLevel="7" x14ac:dyDescent="0.2">
      <c r="A210" s="10">
        <f t="shared" si="29"/>
        <v>197</v>
      </c>
      <c r="B210" s="17" t="s">
        <v>11</v>
      </c>
      <c r="C210" s="17" t="s">
        <v>331</v>
      </c>
      <c r="D210" s="4" t="s">
        <v>332</v>
      </c>
      <c r="E210" s="5">
        <v>6380000</v>
      </c>
      <c r="F210" s="5">
        <v>6380000</v>
      </c>
      <c r="G210" s="13">
        <f t="shared" si="25"/>
        <v>100</v>
      </c>
      <c r="H210" s="21">
        <f t="shared" si="26"/>
        <v>0</v>
      </c>
    </row>
    <row r="211" spans="1:8" ht="96.75" customHeight="1" outlineLevel="7" x14ac:dyDescent="0.2">
      <c r="A211" s="10">
        <f t="shared" si="29"/>
        <v>198</v>
      </c>
      <c r="B211" s="28" t="s">
        <v>11</v>
      </c>
      <c r="C211" s="28" t="s">
        <v>373</v>
      </c>
      <c r="D211" s="4" t="s">
        <v>374</v>
      </c>
      <c r="E211" s="5">
        <v>4949410</v>
      </c>
      <c r="F211" s="5">
        <v>4949410</v>
      </c>
      <c r="G211" s="13">
        <f t="shared" si="25"/>
        <v>100</v>
      </c>
      <c r="H211" s="21">
        <f t="shared" si="26"/>
        <v>0</v>
      </c>
    </row>
    <row r="212" spans="1:8" ht="77.25" customHeight="1" outlineLevel="7" x14ac:dyDescent="0.2">
      <c r="A212" s="10">
        <v>199</v>
      </c>
      <c r="B212" s="34" t="s">
        <v>11</v>
      </c>
      <c r="C212" s="34" t="s">
        <v>430</v>
      </c>
      <c r="D212" s="4" t="s">
        <v>431</v>
      </c>
      <c r="E212" s="5">
        <v>412060</v>
      </c>
      <c r="F212" s="5">
        <v>412060</v>
      </c>
      <c r="G212" s="13">
        <f t="shared" si="25"/>
        <v>100</v>
      </c>
      <c r="H212" s="21">
        <f t="shared" si="26"/>
        <v>0</v>
      </c>
    </row>
    <row r="213" spans="1:8" ht="86.25" customHeight="1" outlineLevel="7" x14ac:dyDescent="0.2">
      <c r="A213" s="10">
        <v>200</v>
      </c>
      <c r="B213" s="28" t="s">
        <v>11</v>
      </c>
      <c r="C213" s="28" t="s">
        <v>432</v>
      </c>
      <c r="D213" s="4" t="s">
        <v>433</v>
      </c>
      <c r="E213" s="5">
        <v>18000000</v>
      </c>
      <c r="F213" s="5">
        <v>18000000</v>
      </c>
      <c r="G213" s="13">
        <f t="shared" si="25"/>
        <v>100</v>
      </c>
      <c r="H213" s="21">
        <f t="shared" si="26"/>
        <v>0</v>
      </c>
    </row>
    <row r="214" spans="1:8" ht="75.75" customHeight="1" outlineLevel="7" x14ac:dyDescent="0.2">
      <c r="A214" s="10">
        <f t="shared" si="29"/>
        <v>201</v>
      </c>
      <c r="B214" s="17" t="s">
        <v>11</v>
      </c>
      <c r="C214" s="17" t="s">
        <v>102</v>
      </c>
      <c r="D214" s="4" t="s">
        <v>103</v>
      </c>
      <c r="E214" s="5">
        <v>909100</v>
      </c>
      <c r="F214" s="5">
        <v>909100</v>
      </c>
      <c r="G214" s="13">
        <f t="shared" si="25"/>
        <v>100</v>
      </c>
      <c r="H214" s="21">
        <f t="shared" si="26"/>
        <v>0</v>
      </c>
    </row>
    <row r="215" spans="1:8" ht="140.25" customHeight="1" outlineLevel="7" x14ac:dyDescent="0.2">
      <c r="A215" s="10">
        <f t="shared" si="29"/>
        <v>202</v>
      </c>
      <c r="B215" s="17" t="s">
        <v>11</v>
      </c>
      <c r="C215" s="17" t="s">
        <v>333</v>
      </c>
      <c r="D215" s="4" t="s">
        <v>334</v>
      </c>
      <c r="E215" s="5">
        <v>1800000</v>
      </c>
      <c r="F215" s="5">
        <v>1800000</v>
      </c>
      <c r="G215" s="13">
        <f t="shared" si="25"/>
        <v>100</v>
      </c>
      <c r="H215" s="14">
        <f t="shared" si="26"/>
        <v>0</v>
      </c>
    </row>
    <row r="216" spans="1:8" ht="63.75" customHeight="1" outlineLevel="7" x14ac:dyDescent="0.2">
      <c r="A216" s="10">
        <f t="shared" si="29"/>
        <v>203</v>
      </c>
      <c r="B216" s="17" t="s">
        <v>11</v>
      </c>
      <c r="C216" s="17" t="s">
        <v>375</v>
      </c>
      <c r="D216" s="4" t="s">
        <v>376</v>
      </c>
      <c r="E216" s="5">
        <v>4000000</v>
      </c>
      <c r="F216" s="5">
        <v>4000000</v>
      </c>
      <c r="G216" s="13">
        <f t="shared" si="25"/>
        <v>100</v>
      </c>
      <c r="H216" s="14">
        <f t="shared" si="26"/>
        <v>0</v>
      </c>
    </row>
    <row r="217" spans="1:8" ht="36" customHeight="1" outlineLevel="7" x14ac:dyDescent="0.2">
      <c r="A217" s="10">
        <f t="shared" si="29"/>
        <v>204</v>
      </c>
      <c r="B217" s="3" t="s">
        <v>154</v>
      </c>
      <c r="C217" s="22" t="s">
        <v>350</v>
      </c>
      <c r="D217" s="31" t="s">
        <v>347</v>
      </c>
      <c r="E217" s="5">
        <f>E218</f>
        <v>749301</v>
      </c>
      <c r="F217" s="5">
        <f>F218</f>
        <v>749301</v>
      </c>
      <c r="G217" s="13">
        <f t="shared" si="25"/>
        <v>100</v>
      </c>
      <c r="H217" s="14">
        <f t="shared" si="26"/>
        <v>0</v>
      </c>
    </row>
    <row r="218" spans="1:8" ht="30" customHeight="1" outlineLevel="7" x14ac:dyDescent="0.25">
      <c r="A218" s="10">
        <f t="shared" si="29"/>
        <v>205</v>
      </c>
      <c r="B218" s="3" t="s">
        <v>154</v>
      </c>
      <c r="C218" s="3" t="s">
        <v>349</v>
      </c>
      <c r="D218" s="23" t="s">
        <v>348</v>
      </c>
      <c r="E218" s="5">
        <f>E219</f>
        <v>749301</v>
      </c>
      <c r="F218" s="5">
        <f>F219</f>
        <v>749301</v>
      </c>
      <c r="G218" s="13">
        <f t="shared" si="25"/>
        <v>100</v>
      </c>
      <c r="H218" s="14">
        <f t="shared" si="26"/>
        <v>0</v>
      </c>
    </row>
    <row r="219" spans="1:8" ht="32.25" customHeight="1" outlineLevel="7" x14ac:dyDescent="0.25">
      <c r="A219" s="10">
        <f t="shared" si="29"/>
        <v>206</v>
      </c>
      <c r="B219" s="3" t="s">
        <v>154</v>
      </c>
      <c r="C219" s="22" t="s">
        <v>351</v>
      </c>
      <c r="D219" s="32" t="s">
        <v>348</v>
      </c>
      <c r="E219" s="5">
        <v>749301</v>
      </c>
      <c r="F219" s="5">
        <v>749301</v>
      </c>
      <c r="G219" s="13">
        <f t="shared" si="25"/>
        <v>100</v>
      </c>
      <c r="H219" s="14">
        <f t="shared" si="26"/>
        <v>0</v>
      </c>
    </row>
    <row r="220" spans="1:8" ht="63" customHeight="1" outlineLevel="7" x14ac:dyDescent="0.25">
      <c r="A220" s="10">
        <f t="shared" si="29"/>
        <v>207</v>
      </c>
      <c r="B220" s="28" t="s">
        <v>266</v>
      </c>
      <c r="C220" s="28" t="s">
        <v>382</v>
      </c>
      <c r="D220" s="23" t="s">
        <v>381</v>
      </c>
      <c r="E220" s="5">
        <f>E221</f>
        <v>315317.33999999997</v>
      </c>
      <c r="F220" s="5">
        <f>F221</f>
        <v>315317.33999999997</v>
      </c>
      <c r="G220" s="13">
        <f t="shared" si="25"/>
        <v>100</v>
      </c>
      <c r="H220" s="14">
        <f t="shared" si="26"/>
        <v>0</v>
      </c>
    </row>
    <row r="221" spans="1:8" ht="37.5" customHeight="1" outlineLevel="7" x14ac:dyDescent="0.25">
      <c r="A221" s="10">
        <f t="shared" si="29"/>
        <v>208</v>
      </c>
      <c r="B221" s="28" t="s">
        <v>11</v>
      </c>
      <c r="C221" s="28" t="s">
        <v>380</v>
      </c>
      <c r="D221" s="23" t="s">
        <v>379</v>
      </c>
      <c r="E221" s="5">
        <f>E222+E223</f>
        <v>315317.33999999997</v>
      </c>
      <c r="F221" s="5">
        <f>F222+F223</f>
        <v>315317.33999999997</v>
      </c>
      <c r="G221" s="13">
        <f t="shared" ref="G221:G222" si="30">F221/E221*100</f>
        <v>100</v>
      </c>
      <c r="H221" s="14">
        <f t="shared" ref="H221:H222" si="31">F221-E221</f>
        <v>0</v>
      </c>
    </row>
    <row r="222" spans="1:8" ht="37.5" customHeight="1" outlineLevel="7" x14ac:dyDescent="0.25">
      <c r="A222" s="10">
        <v>209</v>
      </c>
      <c r="B222" s="34" t="s">
        <v>108</v>
      </c>
      <c r="C222" s="34" t="s">
        <v>434</v>
      </c>
      <c r="D222" s="23" t="s">
        <v>435</v>
      </c>
      <c r="E222" s="5">
        <v>294564.98</v>
      </c>
      <c r="F222" s="5">
        <v>294564.98</v>
      </c>
      <c r="G222" s="13">
        <f t="shared" si="30"/>
        <v>100</v>
      </c>
      <c r="H222" s="14">
        <f t="shared" si="31"/>
        <v>0</v>
      </c>
    </row>
    <row r="223" spans="1:8" ht="31.5" outlineLevel="7" x14ac:dyDescent="0.25">
      <c r="A223" s="10">
        <v>210</v>
      </c>
      <c r="B223" s="28" t="s">
        <v>11</v>
      </c>
      <c r="C223" s="28" t="s">
        <v>378</v>
      </c>
      <c r="D223" s="23" t="s">
        <v>377</v>
      </c>
      <c r="E223" s="5">
        <v>20752.36</v>
      </c>
      <c r="F223" s="5">
        <v>20752.36</v>
      </c>
      <c r="G223" s="13">
        <f t="shared" ref="G223" si="32">F223/E223*100</f>
        <v>100</v>
      </c>
      <c r="H223" s="14">
        <f t="shared" ref="H223" si="33">F223-E223</f>
        <v>0</v>
      </c>
    </row>
    <row r="224" spans="1:8" ht="47.25" outlineLevel="7" x14ac:dyDescent="0.2">
      <c r="A224" s="10">
        <f t="shared" si="29"/>
        <v>211</v>
      </c>
      <c r="B224" s="3" t="s">
        <v>266</v>
      </c>
      <c r="C224" s="3" t="s">
        <v>104</v>
      </c>
      <c r="D224" s="4" t="s">
        <v>298</v>
      </c>
      <c r="E224" s="19">
        <f>E225</f>
        <v>-3967148.5599999996</v>
      </c>
      <c r="F224" s="19">
        <f>F225</f>
        <v>-3967148.5599999996</v>
      </c>
      <c r="G224" s="13">
        <f t="shared" si="25"/>
        <v>100</v>
      </c>
      <c r="H224" s="14">
        <f t="shared" si="26"/>
        <v>0</v>
      </c>
    </row>
    <row r="225" spans="1:8" ht="47.25" outlineLevel="7" x14ac:dyDescent="0.2">
      <c r="A225" s="10">
        <f t="shared" si="29"/>
        <v>212</v>
      </c>
      <c r="B225" s="3" t="s">
        <v>11</v>
      </c>
      <c r="C225" s="3" t="s">
        <v>106</v>
      </c>
      <c r="D225" s="4" t="s">
        <v>299</v>
      </c>
      <c r="E225" s="5">
        <f>E226+E227</f>
        <v>-3967148.5599999996</v>
      </c>
      <c r="F225" s="5">
        <f>F226+F227</f>
        <v>-3967148.5599999996</v>
      </c>
      <c r="G225" s="13">
        <f t="shared" si="25"/>
        <v>100</v>
      </c>
      <c r="H225" s="14">
        <f t="shared" si="26"/>
        <v>0</v>
      </c>
    </row>
    <row r="226" spans="1:8" ht="78.75" outlineLevel="7" x14ac:dyDescent="0.25">
      <c r="A226" s="10">
        <v>213</v>
      </c>
      <c r="B226" s="34" t="s">
        <v>11</v>
      </c>
      <c r="C226" s="34" t="s">
        <v>437</v>
      </c>
      <c r="D226" s="23" t="s">
        <v>436</v>
      </c>
      <c r="E226" s="5">
        <v>-0.01</v>
      </c>
      <c r="F226" s="5">
        <v>-0.01</v>
      </c>
      <c r="G226" s="13">
        <f t="shared" ref="G226" si="34">F226/E226*100</f>
        <v>100</v>
      </c>
      <c r="H226" s="14">
        <f t="shared" ref="H226" si="35">F226-E226</f>
        <v>0</v>
      </c>
    </row>
    <row r="227" spans="1:8" ht="47.25" outlineLevel="7" x14ac:dyDescent="0.2">
      <c r="A227" s="10">
        <v>214</v>
      </c>
      <c r="B227" s="3" t="s">
        <v>11</v>
      </c>
      <c r="C227" s="3" t="s">
        <v>107</v>
      </c>
      <c r="D227" s="4" t="s">
        <v>105</v>
      </c>
      <c r="E227" s="5">
        <v>-3967148.55</v>
      </c>
      <c r="F227" s="5">
        <v>-3967148.55</v>
      </c>
      <c r="G227" s="13">
        <f t="shared" si="25"/>
        <v>100</v>
      </c>
      <c r="H227" s="14">
        <f t="shared" si="26"/>
        <v>0</v>
      </c>
    </row>
    <row r="228" spans="1:8" ht="31.5" customHeight="1" outlineLevel="7" x14ac:dyDescent="0.2"/>
    <row r="229" spans="1:8" outlineLevel="1" x14ac:dyDescent="0.2"/>
    <row r="230" spans="1:8" outlineLevel="1" x14ac:dyDescent="0.2"/>
    <row r="231" spans="1:8" outlineLevel="2" x14ac:dyDescent="0.2"/>
    <row r="232" spans="1:8" outlineLevel="4" x14ac:dyDescent="0.2"/>
    <row r="233" spans="1:8" outlineLevel="5" x14ac:dyDescent="0.2"/>
    <row r="234" spans="1:8" outlineLevel="1" x14ac:dyDescent="0.2"/>
    <row r="235" spans="1:8" ht="56.25" customHeight="1" outlineLevel="2" x14ac:dyDescent="0.2"/>
    <row r="236" spans="1:8" ht="49.5" customHeight="1" outlineLevel="3" x14ac:dyDescent="0.2"/>
  </sheetData>
  <mergeCells count="10">
    <mergeCell ref="A11:A12"/>
    <mergeCell ref="F1:H1"/>
    <mergeCell ref="F2:H2"/>
    <mergeCell ref="F3:H3"/>
    <mergeCell ref="F4:H4"/>
    <mergeCell ref="A8:H8"/>
    <mergeCell ref="F11:H11"/>
    <mergeCell ref="D11:D12"/>
    <mergeCell ref="E11:E12"/>
    <mergeCell ref="B11:C11"/>
  </mergeCells>
  <pageMargins left="0.74803149606299213" right="0.15748031496062992" top="0.59055118110236227" bottom="0.39370078740157483" header="0" footer="0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ДЧБ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36fokla</dc:creator>
  <dc:description>POI HSSF rep:2.54.0.50</dc:description>
  <cp:lastModifiedBy>Любовь А. Кононова</cp:lastModifiedBy>
  <cp:lastPrinted>2026-03-10T09:53:46Z</cp:lastPrinted>
  <dcterms:created xsi:type="dcterms:W3CDTF">2022-02-28T06:36:16Z</dcterms:created>
  <dcterms:modified xsi:type="dcterms:W3CDTF">2026-03-31T06:27:59Z</dcterms:modified>
</cp:coreProperties>
</file>